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LECTIONS\Elections\Certification of Results\Primary 2024\Condensed Results\"/>
    </mc:Choice>
  </mc:AlternateContent>
  <bookViews>
    <workbookView xWindow="0" yWindow="0" windowWidth="28755" windowHeight="12090" tabRatio="815"/>
  </bookViews>
  <sheets>
    <sheet name="Lead Sheet (D)" sheetId="25" r:id="rId1"/>
    <sheet name="Absecon (D)" sheetId="26" r:id="rId2"/>
    <sheet name="Atlantic City (D)" sheetId="27" r:id="rId3"/>
    <sheet name="Brigantine (D)" sheetId="28" r:id="rId4"/>
    <sheet name="Buena Borough (D)" sheetId="29" r:id="rId5"/>
    <sheet name="Buena Vista Twp (D)" sheetId="30" r:id="rId6"/>
    <sheet name="Corbin City (D)" sheetId="31" r:id="rId7"/>
    <sheet name="Egg Harbor City (D)" sheetId="32" r:id="rId8"/>
    <sheet name="Egg Harbor Twp (D)" sheetId="33" r:id="rId9"/>
    <sheet name="Estell Manor (D)" sheetId="34" r:id="rId10"/>
    <sheet name="Folsom (D)" sheetId="35" r:id="rId11"/>
    <sheet name="Galloway Twp (D)" sheetId="36" r:id="rId12"/>
    <sheet name="Hamilton Twp (D)" sheetId="37" r:id="rId13"/>
    <sheet name="Hammonton (D)" sheetId="38" r:id="rId14"/>
    <sheet name="Linwood (D)" sheetId="39" r:id="rId15"/>
    <sheet name="Longport (D)" sheetId="40" r:id="rId16"/>
    <sheet name="Margate (D)" sheetId="41" r:id="rId17"/>
    <sheet name="Mullica Twp (D)" sheetId="42" r:id="rId18"/>
    <sheet name="Northfield (D)" sheetId="43" r:id="rId19"/>
    <sheet name="Pleasantville (D)" sheetId="44" r:id="rId20"/>
    <sheet name="Port Republic (D)" sheetId="45" r:id="rId21"/>
    <sheet name="Somers Point (D)" sheetId="46" r:id="rId22"/>
    <sheet name="Ventnor (D)" sheetId="47" r:id="rId23"/>
    <sheet name="Weymouth Twp (D)" sheetId="48" r:id="rId24"/>
    <sheet name="Lead Sheet (R)" sheetId="1" r:id="rId25"/>
    <sheet name="Absecon (R)" sheetId="2" r:id="rId26"/>
    <sheet name="Atlantic City (R)" sheetId="3" r:id="rId27"/>
    <sheet name="Brigantine (R)" sheetId="4" r:id="rId28"/>
    <sheet name="Buena Borough (R)" sheetId="5" r:id="rId29"/>
    <sheet name="Buena Vista Twp (R)" sheetId="6" r:id="rId30"/>
    <sheet name="Corbin City (R)" sheetId="7" r:id="rId31"/>
    <sheet name="Egg Harbor City (R)" sheetId="8" r:id="rId32"/>
    <sheet name="Egg Harbor Twp (R)" sheetId="9" r:id="rId33"/>
    <sheet name="Estell Manor (R)" sheetId="10" r:id="rId34"/>
    <sheet name="Folsom (R)" sheetId="11" r:id="rId35"/>
    <sheet name="Galloway Twp (R)" sheetId="12" r:id="rId36"/>
    <sheet name="Hamilton Twp (R)" sheetId="13" r:id="rId37"/>
    <sheet name="Hammonton (R)" sheetId="14" r:id="rId38"/>
    <sheet name="Linwood (R)" sheetId="15" r:id="rId39"/>
    <sheet name="Longport (R)" sheetId="16" r:id="rId40"/>
    <sheet name="Margate (R)" sheetId="17" r:id="rId41"/>
    <sheet name="Mullica Twp (R)" sheetId="18" r:id="rId42"/>
    <sheet name="Northfield (R)" sheetId="19" r:id="rId43"/>
    <sheet name="Pleasantville (R)" sheetId="20" r:id="rId44"/>
    <sheet name="Port Republic (R)" sheetId="21" r:id="rId45"/>
    <sheet name="Somers Point (R)" sheetId="22" r:id="rId46"/>
    <sheet name="Ventnor (R)" sheetId="23" r:id="rId47"/>
    <sheet name="Weymouth Twp (R)" sheetId="24" r:id="rId48"/>
  </sheets>
  <externalReferences>
    <externalReference r:id="rId49"/>
  </externalReferences>
  <definedNames>
    <definedName name="_xlnm.Print_Area" localSheetId="0">'Lead Sheet (D)'!$A$1:$AK$42</definedName>
    <definedName name="_xlnm.Print_Area" localSheetId="24">'Lead Sheet (R)'!$A$1:$W$41</definedName>
    <definedName name="_xlnm.Print_Titles" localSheetId="1">'Absecon (D)'!$A:$A</definedName>
    <definedName name="_xlnm.Print_Titles" localSheetId="25">'Absecon (R)'!$A:$A</definedName>
    <definedName name="_xlnm.Print_Titles" localSheetId="2">'Atlantic City (D)'!$A:$A</definedName>
    <definedName name="_xlnm.Print_Titles" localSheetId="26">'Atlantic City (R)'!$A:$A</definedName>
    <definedName name="_xlnm.Print_Titles" localSheetId="3">'Brigantine (D)'!$A:$A</definedName>
    <definedName name="_xlnm.Print_Titles" localSheetId="27">'Brigantine (R)'!$A:$A</definedName>
    <definedName name="_xlnm.Print_Titles" localSheetId="4">'Buena Borough (D)'!$A:$A</definedName>
    <definedName name="_xlnm.Print_Titles" localSheetId="28">'Buena Borough (R)'!$A:$A</definedName>
    <definedName name="_xlnm.Print_Titles" localSheetId="5">'Buena Vista Twp (D)'!$A:$A</definedName>
    <definedName name="_xlnm.Print_Titles" localSheetId="29">'Buena Vista Twp (R)'!$A:$A</definedName>
    <definedName name="_xlnm.Print_Titles" localSheetId="6">'Corbin City (D)'!$A:$A</definedName>
    <definedName name="_xlnm.Print_Titles" localSheetId="30">'Corbin City (R)'!$A:$A</definedName>
    <definedName name="_xlnm.Print_Titles" localSheetId="7">'Egg Harbor City (D)'!$A:$A</definedName>
    <definedName name="_xlnm.Print_Titles" localSheetId="31">'Egg Harbor City (R)'!$A:$A</definedName>
    <definedName name="_xlnm.Print_Titles" localSheetId="8">'Egg Harbor Twp (D)'!$A:$A</definedName>
    <definedName name="_xlnm.Print_Titles" localSheetId="32">'Egg Harbor Twp (R)'!$A:$A</definedName>
    <definedName name="_xlnm.Print_Titles" localSheetId="9">'Estell Manor (D)'!$A:$A</definedName>
    <definedName name="_xlnm.Print_Titles" localSheetId="33">'Estell Manor (R)'!$A:$A</definedName>
    <definedName name="_xlnm.Print_Titles" localSheetId="10">'Folsom (D)'!$A:$A</definedName>
    <definedName name="_xlnm.Print_Titles" localSheetId="34">'Folsom (R)'!$A:$A</definedName>
    <definedName name="_xlnm.Print_Titles" localSheetId="11">'Galloway Twp (D)'!$A:$A</definedName>
    <definedName name="_xlnm.Print_Titles" localSheetId="35">'Galloway Twp (R)'!$A:$A</definedName>
    <definedName name="_xlnm.Print_Titles" localSheetId="12">'Hamilton Twp (D)'!$A:$A</definedName>
    <definedName name="_xlnm.Print_Titles" localSheetId="36">'Hamilton Twp (R)'!$A:$A</definedName>
    <definedName name="_xlnm.Print_Titles" localSheetId="13">'Hammonton (D)'!$A:$A</definedName>
    <definedName name="_xlnm.Print_Titles" localSheetId="37">'Hammonton (R)'!$A:$A</definedName>
    <definedName name="_xlnm.Print_Titles" localSheetId="0">'Lead Sheet (D)'!$A:$A</definedName>
    <definedName name="_xlnm.Print_Titles" localSheetId="24">'Lead Sheet (R)'!$A:$A</definedName>
    <definedName name="_xlnm.Print_Titles" localSheetId="14">'Linwood (D)'!$A:$A</definedName>
    <definedName name="_xlnm.Print_Titles" localSheetId="38">'Linwood (R)'!$A:$A</definedName>
    <definedName name="_xlnm.Print_Titles" localSheetId="15">'Longport (D)'!$A:$A</definedName>
    <definedName name="_xlnm.Print_Titles" localSheetId="39">'Longport (R)'!$A:$A</definedName>
    <definedName name="_xlnm.Print_Titles" localSheetId="16">'Margate (D)'!$A:$A</definedName>
    <definedName name="_xlnm.Print_Titles" localSheetId="40">'Margate (R)'!$A:$A</definedName>
    <definedName name="_xlnm.Print_Titles" localSheetId="17">'Mullica Twp (D)'!$A:$A</definedName>
    <definedName name="_xlnm.Print_Titles" localSheetId="41">'Mullica Twp (R)'!$A:$A</definedName>
    <definedName name="_xlnm.Print_Titles" localSheetId="18">'Northfield (D)'!$A:$A</definedName>
    <definedName name="_xlnm.Print_Titles" localSheetId="42">'Northfield (R)'!$A:$A</definedName>
    <definedName name="_xlnm.Print_Titles" localSheetId="19">'Pleasantville (D)'!$A:$A</definedName>
    <definedName name="_xlnm.Print_Titles" localSheetId="43">'Pleasantville (R)'!$A:$A</definedName>
    <definedName name="_xlnm.Print_Titles" localSheetId="20">'Port Republic (D)'!$A:$A</definedName>
    <definedName name="_xlnm.Print_Titles" localSheetId="44">'Port Republic (R)'!$A:$A</definedName>
    <definedName name="_xlnm.Print_Titles" localSheetId="21">'Somers Point (D)'!$A:$A</definedName>
    <definedName name="_xlnm.Print_Titles" localSheetId="45">'Somers Point (R)'!$A:$A</definedName>
    <definedName name="_xlnm.Print_Titles" localSheetId="22">'Ventnor (D)'!$A:$A</definedName>
    <definedName name="_xlnm.Print_Titles" localSheetId="46">'Ventnor (R)'!$A:$A</definedName>
    <definedName name="_xlnm.Print_Titles" localSheetId="23">'Weymouth Twp (D)'!$A:$A</definedName>
    <definedName name="_xlnm.Print_Titles" localSheetId="47">'Weymouth Twp (R)'!$A:$A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9" i="48" l="1"/>
  <c r="X19" i="48"/>
  <c r="R19" i="48"/>
  <c r="P19" i="48"/>
  <c r="J19" i="48"/>
  <c r="H19" i="48"/>
  <c r="B19" i="48"/>
  <c r="AE15" i="48"/>
  <c r="AD15" i="48"/>
  <c r="AC15" i="48"/>
  <c r="AB15" i="48"/>
  <c r="Z15" i="48"/>
  <c r="X15" i="48"/>
  <c r="V15" i="48"/>
  <c r="V19" i="48" s="1"/>
  <c r="T15" i="48"/>
  <c r="T19" i="48" s="1"/>
  <c r="R15" i="48"/>
  <c r="P15" i="48"/>
  <c r="N15" i="48"/>
  <c r="N19" i="48" s="1"/>
  <c r="L15" i="48"/>
  <c r="L19" i="48" s="1"/>
  <c r="J15" i="48"/>
  <c r="H15" i="48"/>
  <c r="F15" i="48"/>
  <c r="F19" i="48" s="1"/>
  <c r="D15" i="48"/>
  <c r="D19" i="48" s="1"/>
  <c r="B15" i="48"/>
  <c r="L9" i="48"/>
  <c r="X8" i="48"/>
  <c r="V8" i="48"/>
  <c r="T8" i="48"/>
  <c r="R8" i="48"/>
  <c r="P8" i="48"/>
  <c r="N8" i="48"/>
  <c r="L8" i="48"/>
  <c r="J8" i="48"/>
  <c r="H8" i="48"/>
  <c r="F8" i="48"/>
  <c r="D8" i="48"/>
  <c r="B8" i="48"/>
  <c r="X7" i="48"/>
  <c r="V7" i="48"/>
  <c r="T7" i="48"/>
  <c r="R7" i="48"/>
  <c r="P7" i="48"/>
  <c r="N7" i="48"/>
  <c r="L7" i="48"/>
  <c r="J7" i="48"/>
  <c r="H7" i="48"/>
  <c r="F7" i="48"/>
  <c r="D7" i="48"/>
  <c r="B7" i="48"/>
  <c r="X3" i="48"/>
  <c r="V3" i="48"/>
  <c r="V2" i="48"/>
  <c r="N2" i="48"/>
  <c r="H2" i="48"/>
  <c r="B2" i="48"/>
  <c r="V23" i="47"/>
  <c r="N23" i="47"/>
  <c r="H23" i="47"/>
  <c r="F23" i="47"/>
  <c r="P22" i="47"/>
  <c r="P23" i="47" s="1"/>
  <c r="J22" i="47"/>
  <c r="D22" i="47"/>
  <c r="AA18" i="47"/>
  <c r="Z18" i="47"/>
  <c r="Y18" i="47"/>
  <c r="X18" i="47"/>
  <c r="V18" i="47"/>
  <c r="T18" i="47"/>
  <c r="T23" i="47" s="1"/>
  <c r="R18" i="47"/>
  <c r="R23" i="47" s="1"/>
  <c r="P18" i="47"/>
  <c r="N18" i="47"/>
  <c r="L18" i="47"/>
  <c r="L23" i="47" s="1"/>
  <c r="J18" i="47"/>
  <c r="J23" i="47" s="1"/>
  <c r="H18" i="47"/>
  <c r="F18" i="47"/>
  <c r="D18" i="47"/>
  <c r="D23" i="47" s="1"/>
  <c r="B18" i="47"/>
  <c r="B23" i="47" s="1"/>
  <c r="L9" i="47"/>
  <c r="V8" i="47"/>
  <c r="T8" i="47"/>
  <c r="R8" i="47"/>
  <c r="P8" i="47"/>
  <c r="N8" i="47"/>
  <c r="L8" i="47"/>
  <c r="J8" i="47"/>
  <c r="H8" i="47"/>
  <c r="F8" i="47"/>
  <c r="D8" i="47"/>
  <c r="B8" i="47"/>
  <c r="V7" i="47"/>
  <c r="T7" i="47"/>
  <c r="R7" i="47"/>
  <c r="P7" i="47"/>
  <c r="N7" i="47"/>
  <c r="L7" i="47"/>
  <c r="J7" i="47"/>
  <c r="H7" i="47"/>
  <c r="F7" i="47"/>
  <c r="D7" i="47"/>
  <c r="B7" i="47"/>
  <c r="V4" i="47"/>
  <c r="V2" i="47"/>
  <c r="N2" i="47"/>
  <c r="H2" i="47"/>
  <c r="B2" i="47"/>
  <c r="Z26" i="46"/>
  <c r="X26" i="46"/>
  <c r="R26" i="46"/>
  <c r="J26" i="46"/>
  <c r="H26" i="46"/>
  <c r="B26" i="46"/>
  <c r="AD25" i="46"/>
  <c r="Z25" i="46"/>
  <c r="X25" i="46"/>
  <c r="V25" i="46"/>
  <c r="P25" i="46"/>
  <c r="P26" i="46" s="1"/>
  <c r="J25" i="46"/>
  <c r="D25" i="46"/>
  <c r="AD24" i="46"/>
  <c r="AB24" i="46"/>
  <c r="Z24" i="46"/>
  <c r="AI21" i="46"/>
  <c r="AH21" i="46"/>
  <c r="AG21" i="46"/>
  <c r="AF21" i="46"/>
  <c r="AD21" i="46"/>
  <c r="AD26" i="46" s="1"/>
  <c r="AB21" i="46"/>
  <c r="AB26" i="46" s="1"/>
  <c r="Z21" i="46"/>
  <c r="X21" i="46"/>
  <c r="V21" i="46"/>
  <c r="V26" i="46" s="1"/>
  <c r="T21" i="46"/>
  <c r="T26" i="46" s="1"/>
  <c r="R21" i="46"/>
  <c r="P21" i="46"/>
  <c r="N21" i="46"/>
  <c r="N26" i="46" s="1"/>
  <c r="L21" i="46"/>
  <c r="L26" i="46" s="1"/>
  <c r="J21" i="46"/>
  <c r="H21" i="46"/>
  <c r="F21" i="46"/>
  <c r="F26" i="46" s="1"/>
  <c r="D21" i="46"/>
  <c r="D26" i="46" s="1"/>
  <c r="B21" i="46"/>
  <c r="L9" i="46"/>
  <c r="X8" i="46"/>
  <c r="V8" i="46"/>
  <c r="T8" i="46"/>
  <c r="R8" i="46"/>
  <c r="P8" i="46"/>
  <c r="N8" i="46"/>
  <c r="L8" i="46"/>
  <c r="J8" i="46"/>
  <c r="H8" i="46"/>
  <c r="F8" i="46"/>
  <c r="D8" i="46"/>
  <c r="B8" i="46"/>
  <c r="X7" i="46"/>
  <c r="V7" i="46"/>
  <c r="T7" i="46"/>
  <c r="R7" i="46"/>
  <c r="P7" i="46"/>
  <c r="N7" i="46"/>
  <c r="L7" i="46"/>
  <c r="J7" i="46"/>
  <c r="H7" i="46"/>
  <c r="F7" i="46"/>
  <c r="D7" i="46"/>
  <c r="B7" i="46"/>
  <c r="X3" i="46"/>
  <c r="V3" i="46"/>
  <c r="V2" i="46"/>
  <c r="N2" i="46"/>
  <c r="H2" i="46"/>
  <c r="B2" i="46"/>
  <c r="Z19" i="45"/>
  <c r="T19" i="45"/>
  <c r="R19" i="45"/>
  <c r="L19" i="45"/>
  <c r="J19" i="45"/>
  <c r="D19" i="45"/>
  <c r="B19" i="45"/>
  <c r="AE15" i="45"/>
  <c r="AD15" i="45"/>
  <c r="AC15" i="45"/>
  <c r="AB15" i="45"/>
  <c r="Z15" i="45"/>
  <c r="X15" i="45"/>
  <c r="X19" i="45" s="1"/>
  <c r="V15" i="45"/>
  <c r="V19" i="45" s="1"/>
  <c r="T15" i="45"/>
  <c r="R15" i="45"/>
  <c r="P15" i="45"/>
  <c r="P19" i="45" s="1"/>
  <c r="N15" i="45"/>
  <c r="N19" i="45" s="1"/>
  <c r="L15" i="45"/>
  <c r="J15" i="45"/>
  <c r="H15" i="45"/>
  <c r="H19" i="45" s="1"/>
  <c r="F15" i="45"/>
  <c r="F19" i="45" s="1"/>
  <c r="D15" i="45"/>
  <c r="B15" i="45"/>
  <c r="L9" i="45"/>
  <c r="V8" i="45"/>
  <c r="T8" i="45"/>
  <c r="R8" i="45"/>
  <c r="P8" i="45"/>
  <c r="N8" i="45"/>
  <c r="L8" i="45"/>
  <c r="J8" i="45"/>
  <c r="H8" i="45"/>
  <c r="F8" i="45"/>
  <c r="D8" i="45"/>
  <c r="B8" i="45"/>
  <c r="V7" i="45"/>
  <c r="T7" i="45"/>
  <c r="R7" i="45"/>
  <c r="P7" i="45"/>
  <c r="N7" i="45"/>
  <c r="L7" i="45"/>
  <c r="J7" i="45"/>
  <c r="H7" i="45"/>
  <c r="F7" i="45"/>
  <c r="D7" i="45"/>
  <c r="B7" i="45"/>
  <c r="V4" i="45"/>
  <c r="V2" i="45"/>
  <c r="N2" i="45"/>
  <c r="H2" i="45"/>
  <c r="B2" i="45"/>
  <c r="AR26" i="44"/>
  <c r="AP26" i="44"/>
  <c r="AJ26" i="44"/>
  <c r="AB26" i="44"/>
  <c r="R26" i="44"/>
  <c r="L26" i="44"/>
  <c r="J26" i="44"/>
  <c r="D26" i="44"/>
  <c r="B26" i="44"/>
  <c r="AT25" i="44"/>
  <c r="AJ25" i="44"/>
  <c r="AH25" i="44"/>
  <c r="AD25" i="44"/>
  <c r="X25" i="44"/>
  <c r="V25" i="44"/>
  <c r="T25" i="44"/>
  <c r="T26" i="44" s="1"/>
  <c r="P25" i="44"/>
  <c r="J25" i="44"/>
  <c r="D25" i="44"/>
  <c r="AH24" i="44"/>
  <c r="AH26" i="44" s="1"/>
  <c r="AF24" i="44"/>
  <c r="AD24" i="44"/>
  <c r="AB24" i="44"/>
  <c r="Z24" i="44"/>
  <c r="Z26" i="44" s="1"/>
  <c r="AY21" i="44"/>
  <c r="AX21" i="44"/>
  <c r="AW21" i="44"/>
  <c r="AV21" i="44"/>
  <c r="AT21" i="44"/>
  <c r="AT26" i="44" s="1"/>
  <c r="AR21" i="44"/>
  <c r="AP21" i="44"/>
  <c r="AN21" i="44"/>
  <c r="AN26" i="44" s="1"/>
  <c r="AL21" i="44"/>
  <c r="AL26" i="44" s="1"/>
  <c r="AJ21" i="44"/>
  <c r="AH21" i="44"/>
  <c r="AF21" i="44"/>
  <c r="AF26" i="44" s="1"/>
  <c r="AD21" i="44"/>
  <c r="AD26" i="44" s="1"/>
  <c r="AB21" i="44"/>
  <c r="Z21" i="44"/>
  <c r="X21" i="44"/>
  <c r="X26" i="44" s="1"/>
  <c r="V21" i="44"/>
  <c r="V26" i="44" s="1"/>
  <c r="T21" i="44"/>
  <c r="R21" i="44"/>
  <c r="P21" i="44"/>
  <c r="P26" i="44" s="1"/>
  <c r="N21" i="44"/>
  <c r="N26" i="44" s="1"/>
  <c r="L21" i="44"/>
  <c r="J21" i="44"/>
  <c r="H21" i="44"/>
  <c r="H26" i="44" s="1"/>
  <c r="F21" i="44"/>
  <c r="F26" i="44" s="1"/>
  <c r="D21" i="44"/>
  <c r="B21" i="44"/>
  <c r="L9" i="44"/>
  <c r="X8" i="44"/>
  <c r="V8" i="44"/>
  <c r="T8" i="44"/>
  <c r="R8" i="44"/>
  <c r="P8" i="44"/>
  <c r="N8" i="44"/>
  <c r="L8" i="44"/>
  <c r="J8" i="44"/>
  <c r="H8" i="44"/>
  <c r="F8" i="44"/>
  <c r="D8" i="44"/>
  <c r="B8" i="44"/>
  <c r="X7" i="44"/>
  <c r="V7" i="44"/>
  <c r="T7" i="44"/>
  <c r="R7" i="44"/>
  <c r="P7" i="44"/>
  <c r="N7" i="44"/>
  <c r="L7" i="44"/>
  <c r="J7" i="44"/>
  <c r="H7" i="44"/>
  <c r="F7" i="44"/>
  <c r="D7" i="44"/>
  <c r="B7" i="44"/>
  <c r="X3" i="44"/>
  <c r="V3" i="44"/>
  <c r="V2" i="44"/>
  <c r="N2" i="44"/>
  <c r="H2" i="44"/>
  <c r="B2" i="44"/>
  <c r="D25" i="43"/>
  <c r="AB24" i="43"/>
  <c r="AG21" i="43"/>
  <c r="AF21" i="43"/>
  <c r="AE21" i="43"/>
  <c r="AD21" i="43"/>
  <c r="AB21" i="43"/>
  <c r="AB26" i="43" s="1"/>
  <c r="Z21" i="43"/>
  <c r="Z26" i="43" s="1"/>
  <c r="X21" i="43"/>
  <c r="X26" i="43" s="1"/>
  <c r="V21" i="43"/>
  <c r="V26" i="43" s="1"/>
  <c r="T21" i="43"/>
  <c r="T26" i="43" s="1"/>
  <c r="R21" i="43"/>
  <c r="R26" i="43" s="1"/>
  <c r="P21" i="43"/>
  <c r="P26" i="43" s="1"/>
  <c r="N21" i="43"/>
  <c r="N26" i="43" s="1"/>
  <c r="L21" i="43"/>
  <c r="L26" i="43" s="1"/>
  <c r="J21" i="43"/>
  <c r="J26" i="43" s="1"/>
  <c r="H21" i="43"/>
  <c r="H26" i="43" s="1"/>
  <c r="F21" i="43"/>
  <c r="F26" i="43" s="1"/>
  <c r="D21" i="43"/>
  <c r="D26" i="43" s="1"/>
  <c r="B21" i="43"/>
  <c r="B26" i="43" s="1"/>
  <c r="L9" i="43"/>
  <c r="X8" i="43"/>
  <c r="V8" i="43"/>
  <c r="T8" i="43"/>
  <c r="R8" i="43"/>
  <c r="P8" i="43"/>
  <c r="N8" i="43"/>
  <c r="L8" i="43"/>
  <c r="J8" i="43"/>
  <c r="H8" i="43"/>
  <c r="F8" i="43"/>
  <c r="D8" i="43"/>
  <c r="B8" i="43"/>
  <c r="X7" i="43"/>
  <c r="V7" i="43"/>
  <c r="T7" i="43"/>
  <c r="R7" i="43"/>
  <c r="P7" i="43"/>
  <c r="N7" i="43"/>
  <c r="L7" i="43"/>
  <c r="J7" i="43"/>
  <c r="H7" i="43"/>
  <c r="F7" i="43"/>
  <c r="D7" i="43"/>
  <c r="B7" i="43"/>
  <c r="X3" i="43"/>
  <c r="V3" i="43"/>
  <c r="V2" i="43"/>
  <c r="N2" i="43"/>
  <c r="H2" i="43"/>
  <c r="B2" i="43"/>
  <c r="AD20" i="42"/>
  <c r="V20" i="42"/>
  <c r="N20" i="42"/>
  <c r="F20" i="42"/>
  <c r="AI16" i="42"/>
  <c r="AH16" i="42"/>
  <c r="AG16" i="42"/>
  <c r="AF16" i="42"/>
  <c r="AD16" i="42"/>
  <c r="AB16" i="42"/>
  <c r="AB20" i="42" s="1"/>
  <c r="Z16" i="42"/>
  <c r="Z20" i="42" s="1"/>
  <c r="X16" i="42"/>
  <c r="X20" i="42" s="1"/>
  <c r="V16" i="42"/>
  <c r="T16" i="42"/>
  <c r="T20" i="42" s="1"/>
  <c r="R16" i="42"/>
  <c r="R20" i="42" s="1"/>
  <c r="P16" i="42"/>
  <c r="P20" i="42" s="1"/>
  <c r="N16" i="42"/>
  <c r="L16" i="42"/>
  <c r="L20" i="42" s="1"/>
  <c r="J16" i="42"/>
  <c r="J20" i="42" s="1"/>
  <c r="H16" i="42"/>
  <c r="H20" i="42" s="1"/>
  <c r="F16" i="42"/>
  <c r="D16" i="42"/>
  <c r="D20" i="42" s="1"/>
  <c r="B16" i="42"/>
  <c r="B20" i="42" s="1"/>
  <c r="L9" i="42"/>
  <c r="X8" i="42"/>
  <c r="V8" i="42"/>
  <c r="T8" i="42"/>
  <c r="R8" i="42"/>
  <c r="P8" i="42"/>
  <c r="N8" i="42"/>
  <c r="L8" i="42"/>
  <c r="J8" i="42"/>
  <c r="H8" i="42"/>
  <c r="F8" i="42"/>
  <c r="D8" i="42"/>
  <c r="B8" i="42"/>
  <c r="X7" i="42"/>
  <c r="V7" i="42"/>
  <c r="T7" i="42"/>
  <c r="R7" i="42"/>
  <c r="P7" i="42"/>
  <c r="N7" i="42"/>
  <c r="L7" i="42"/>
  <c r="J7" i="42"/>
  <c r="H7" i="42"/>
  <c r="F7" i="42"/>
  <c r="D7" i="42"/>
  <c r="B7" i="42"/>
  <c r="X3" i="42"/>
  <c r="V3" i="42"/>
  <c r="V2" i="42"/>
  <c r="N2" i="42"/>
  <c r="H2" i="42"/>
  <c r="B2" i="42"/>
  <c r="P21" i="41"/>
  <c r="H21" i="41"/>
  <c r="AA17" i="41"/>
  <c r="Z17" i="41"/>
  <c r="Y17" i="41"/>
  <c r="X17" i="41"/>
  <c r="V17" i="41"/>
  <c r="V21" i="41" s="1"/>
  <c r="T17" i="41"/>
  <c r="T21" i="41" s="1"/>
  <c r="R17" i="41"/>
  <c r="R21" i="41" s="1"/>
  <c r="P17" i="41"/>
  <c r="N17" i="41"/>
  <c r="N21" i="41" s="1"/>
  <c r="L17" i="41"/>
  <c r="L21" i="41" s="1"/>
  <c r="J17" i="41"/>
  <c r="J21" i="41" s="1"/>
  <c r="H17" i="41"/>
  <c r="F17" i="41"/>
  <c r="F21" i="41" s="1"/>
  <c r="D17" i="41"/>
  <c r="D21" i="41" s="1"/>
  <c r="B17" i="41"/>
  <c r="B21" i="41" s="1"/>
  <c r="L9" i="41"/>
  <c r="V8" i="41"/>
  <c r="T8" i="41"/>
  <c r="R8" i="41"/>
  <c r="P8" i="41"/>
  <c r="N8" i="41"/>
  <c r="L8" i="41"/>
  <c r="J8" i="41"/>
  <c r="H8" i="41"/>
  <c r="F8" i="41"/>
  <c r="D8" i="41"/>
  <c r="B8" i="41"/>
  <c r="V7" i="41"/>
  <c r="T7" i="41"/>
  <c r="R7" i="41"/>
  <c r="P7" i="41"/>
  <c r="N7" i="41"/>
  <c r="L7" i="41"/>
  <c r="J7" i="41"/>
  <c r="H7" i="41"/>
  <c r="F7" i="41"/>
  <c r="D7" i="41"/>
  <c r="B7" i="41"/>
  <c r="V4" i="41"/>
  <c r="V2" i="41"/>
  <c r="N2" i="41"/>
  <c r="H2" i="41"/>
  <c r="B2" i="41"/>
  <c r="T18" i="40"/>
  <c r="L18" i="40"/>
  <c r="D18" i="40"/>
  <c r="AA14" i="40"/>
  <c r="Z14" i="40"/>
  <c r="Y14" i="40"/>
  <c r="X14" i="40"/>
  <c r="V14" i="40"/>
  <c r="V18" i="40" s="1"/>
  <c r="T14" i="40"/>
  <c r="R14" i="40"/>
  <c r="R18" i="40" s="1"/>
  <c r="P14" i="40"/>
  <c r="P18" i="40" s="1"/>
  <c r="N14" i="40"/>
  <c r="N18" i="40" s="1"/>
  <c r="L14" i="40"/>
  <c r="J14" i="40"/>
  <c r="J18" i="40" s="1"/>
  <c r="H14" i="40"/>
  <c r="H18" i="40" s="1"/>
  <c r="F14" i="40"/>
  <c r="F18" i="40" s="1"/>
  <c r="D14" i="40"/>
  <c r="B14" i="40"/>
  <c r="B18" i="40" s="1"/>
  <c r="L9" i="40"/>
  <c r="V8" i="40"/>
  <c r="T8" i="40"/>
  <c r="R8" i="40"/>
  <c r="P8" i="40"/>
  <c r="N8" i="40"/>
  <c r="L8" i="40"/>
  <c r="J8" i="40"/>
  <c r="H8" i="40"/>
  <c r="F8" i="40"/>
  <c r="D8" i="40"/>
  <c r="B8" i="40"/>
  <c r="V7" i="40"/>
  <c r="T7" i="40"/>
  <c r="R7" i="40"/>
  <c r="P7" i="40"/>
  <c r="N7" i="40"/>
  <c r="L7" i="40"/>
  <c r="J7" i="40"/>
  <c r="H7" i="40"/>
  <c r="F7" i="40"/>
  <c r="D7" i="40"/>
  <c r="B7" i="40"/>
  <c r="V4" i="40"/>
  <c r="V2" i="40"/>
  <c r="N2" i="40"/>
  <c r="H2" i="40"/>
  <c r="B2" i="40"/>
  <c r="V22" i="39"/>
  <c r="N22" i="39"/>
  <c r="F22" i="39"/>
  <c r="Z21" i="39"/>
  <c r="AG18" i="39"/>
  <c r="AF18" i="39"/>
  <c r="AE18" i="39"/>
  <c r="AD18" i="39"/>
  <c r="AB18" i="39"/>
  <c r="AB22" i="39" s="1"/>
  <c r="Z18" i="39"/>
  <c r="Z22" i="39" s="1"/>
  <c r="X18" i="39"/>
  <c r="X22" i="39" s="1"/>
  <c r="V18" i="39"/>
  <c r="T18" i="39"/>
  <c r="T22" i="39" s="1"/>
  <c r="R18" i="39"/>
  <c r="R22" i="39" s="1"/>
  <c r="P18" i="39"/>
  <c r="P22" i="39" s="1"/>
  <c r="N18" i="39"/>
  <c r="L18" i="39"/>
  <c r="L22" i="39" s="1"/>
  <c r="J18" i="39"/>
  <c r="J22" i="39" s="1"/>
  <c r="H18" i="39"/>
  <c r="H22" i="39" s="1"/>
  <c r="F18" i="39"/>
  <c r="D18" i="39"/>
  <c r="D22" i="39" s="1"/>
  <c r="B18" i="39"/>
  <c r="B22" i="39" s="1"/>
  <c r="L9" i="39"/>
  <c r="X8" i="39"/>
  <c r="V8" i="39"/>
  <c r="T8" i="39"/>
  <c r="R8" i="39"/>
  <c r="P8" i="39"/>
  <c r="N8" i="39"/>
  <c r="L8" i="39"/>
  <c r="J8" i="39"/>
  <c r="H8" i="39"/>
  <c r="F8" i="39"/>
  <c r="D8" i="39"/>
  <c r="B8" i="39"/>
  <c r="X7" i="39"/>
  <c r="V7" i="39"/>
  <c r="T7" i="39"/>
  <c r="R7" i="39"/>
  <c r="P7" i="39"/>
  <c r="N7" i="39"/>
  <c r="L7" i="39"/>
  <c r="J7" i="39"/>
  <c r="H7" i="39"/>
  <c r="F7" i="39"/>
  <c r="D7" i="39"/>
  <c r="B7" i="39"/>
  <c r="X3" i="39"/>
  <c r="V3" i="39"/>
  <c r="V2" i="39"/>
  <c r="N2" i="39"/>
  <c r="H2" i="39"/>
  <c r="B2" i="39"/>
  <c r="X24" i="38"/>
  <c r="P24" i="38"/>
  <c r="H24" i="38"/>
  <c r="AI20" i="38"/>
  <c r="AH20" i="38"/>
  <c r="AG20" i="38"/>
  <c r="AF20" i="38"/>
  <c r="AD20" i="38"/>
  <c r="AD24" i="38" s="1"/>
  <c r="AB20" i="38"/>
  <c r="AB24" i="38" s="1"/>
  <c r="Z20" i="38"/>
  <c r="Z24" i="38" s="1"/>
  <c r="X20" i="38"/>
  <c r="V20" i="38"/>
  <c r="V24" i="38" s="1"/>
  <c r="T20" i="38"/>
  <c r="T24" i="38" s="1"/>
  <c r="R20" i="38"/>
  <c r="R24" i="38" s="1"/>
  <c r="P20" i="38"/>
  <c r="N20" i="38"/>
  <c r="N24" i="38" s="1"/>
  <c r="L20" i="38"/>
  <c r="L24" i="38" s="1"/>
  <c r="J20" i="38"/>
  <c r="J24" i="38" s="1"/>
  <c r="H20" i="38"/>
  <c r="F20" i="38"/>
  <c r="F24" i="38" s="1"/>
  <c r="D20" i="38"/>
  <c r="D24" i="38" s="1"/>
  <c r="B20" i="38"/>
  <c r="B24" i="38" s="1"/>
  <c r="L9" i="38"/>
  <c r="X8" i="38"/>
  <c r="V8" i="38"/>
  <c r="T8" i="38"/>
  <c r="R8" i="38"/>
  <c r="P8" i="38"/>
  <c r="N8" i="38"/>
  <c r="L8" i="38"/>
  <c r="J8" i="38"/>
  <c r="H8" i="38"/>
  <c r="F8" i="38"/>
  <c r="D8" i="38"/>
  <c r="B8" i="38"/>
  <c r="X7" i="38"/>
  <c r="V7" i="38"/>
  <c r="T7" i="38"/>
  <c r="R7" i="38"/>
  <c r="P7" i="38"/>
  <c r="N7" i="38"/>
  <c r="L7" i="38"/>
  <c r="J7" i="38"/>
  <c r="H7" i="38"/>
  <c r="F7" i="38"/>
  <c r="D7" i="38"/>
  <c r="B7" i="38"/>
  <c r="X3" i="38"/>
  <c r="V3" i="38"/>
  <c r="V2" i="38"/>
  <c r="N2" i="38"/>
  <c r="H2" i="38"/>
  <c r="B2" i="38"/>
  <c r="X31" i="37"/>
  <c r="P31" i="37"/>
  <c r="H31" i="37"/>
  <c r="Z29" i="37"/>
  <c r="AG26" i="37"/>
  <c r="AF26" i="37"/>
  <c r="AE26" i="37"/>
  <c r="AD26" i="37"/>
  <c r="AB26" i="37"/>
  <c r="AB31" i="37" s="1"/>
  <c r="Z26" i="37"/>
  <c r="Z31" i="37" s="1"/>
  <c r="X26" i="37"/>
  <c r="V26" i="37"/>
  <c r="V31" i="37" s="1"/>
  <c r="T26" i="37"/>
  <c r="T31" i="37" s="1"/>
  <c r="R26" i="37"/>
  <c r="R31" i="37" s="1"/>
  <c r="P26" i="37"/>
  <c r="N26" i="37"/>
  <c r="N31" i="37" s="1"/>
  <c r="L26" i="37"/>
  <c r="L31" i="37" s="1"/>
  <c r="J26" i="37"/>
  <c r="J31" i="37" s="1"/>
  <c r="H26" i="37"/>
  <c r="F26" i="37"/>
  <c r="F31" i="37" s="1"/>
  <c r="D26" i="37"/>
  <c r="D31" i="37" s="1"/>
  <c r="B26" i="37"/>
  <c r="B31" i="37" s="1"/>
  <c r="L9" i="37"/>
  <c r="X8" i="37"/>
  <c r="V8" i="37"/>
  <c r="T8" i="37"/>
  <c r="R8" i="37"/>
  <c r="P8" i="37"/>
  <c r="N8" i="37"/>
  <c r="L8" i="37"/>
  <c r="J8" i="37"/>
  <c r="H8" i="37"/>
  <c r="F8" i="37"/>
  <c r="D8" i="37"/>
  <c r="B8" i="37"/>
  <c r="X7" i="37"/>
  <c r="V7" i="37"/>
  <c r="T7" i="37"/>
  <c r="R7" i="37"/>
  <c r="P7" i="37"/>
  <c r="N7" i="37"/>
  <c r="L7" i="37"/>
  <c r="J7" i="37"/>
  <c r="H7" i="37"/>
  <c r="F7" i="37"/>
  <c r="D7" i="37"/>
  <c r="B7" i="37"/>
  <c r="X3" i="37"/>
  <c r="V3" i="37"/>
  <c r="V2" i="37"/>
  <c r="N2" i="37"/>
  <c r="H2" i="37"/>
  <c r="B2" i="37"/>
  <c r="R35" i="36"/>
  <c r="J35" i="36"/>
  <c r="B35" i="36"/>
  <c r="AA30" i="36"/>
  <c r="Z30" i="36"/>
  <c r="Y30" i="36"/>
  <c r="X30" i="36"/>
  <c r="V30" i="36"/>
  <c r="V35" i="36" s="1"/>
  <c r="T30" i="36"/>
  <c r="T35" i="36" s="1"/>
  <c r="R30" i="36"/>
  <c r="P30" i="36"/>
  <c r="P35" i="36" s="1"/>
  <c r="N30" i="36"/>
  <c r="N35" i="36" s="1"/>
  <c r="L30" i="36"/>
  <c r="L35" i="36" s="1"/>
  <c r="J30" i="36"/>
  <c r="H30" i="36"/>
  <c r="H35" i="36" s="1"/>
  <c r="F30" i="36"/>
  <c r="F35" i="36" s="1"/>
  <c r="D30" i="36"/>
  <c r="D35" i="36" s="1"/>
  <c r="B30" i="36"/>
  <c r="L9" i="36"/>
  <c r="V8" i="36"/>
  <c r="T8" i="36"/>
  <c r="R8" i="36"/>
  <c r="P8" i="36"/>
  <c r="N8" i="36"/>
  <c r="L8" i="36"/>
  <c r="J8" i="36"/>
  <c r="H8" i="36"/>
  <c r="F8" i="36"/>
  <c r="D8" i="36"/>
  <c r="B8" i="36"/>
  <c r="V7" i="36"/>
  <c r="T7" i="36"/>
  <c r="R7" i="36"/>
  <c r="P7" i="36"/>
  <c r="N7" i="36"/>
  <c r="L7" i="36"/>
  <c r="J7" i="36"/>
  <c r="H7" i="36"/>
  <c r="F7" i="36"/>
  <c r="D7" i="36"/>
  <c r="B7" i="36"/>
  <c r="V4" i="36"/>
  <c r="V2" i="36"/>
  <c r="N2" i="36"/>
  <c r="H2" i="36"/>
  <c r="B2" i="36"/>
  <c r="AB18" i="35"/>
  <c r="Z18" i="35"/>
  <c r="T18" i="35"/>
  <c r="R18" i="35"/>
  <c r="L18" i="35"/>
  <c r="J18" i="35"/>
  <c r="D18" i="35"/>
  <c r="B18" i="35"/>
  <c r="AG14" i="35"/>
  <c r="AF14" i="35"/>
  <c r="AE14" i="35"/>
  <c r="AD14" i="35"/>
  <c r="AB14" i="35"/>
  <c r="Z14" i="35"/>
  <c r="X14" i="35"/>
  <c r="X18" i="35" s="1"/>
  <c r="V14" i="35"/>
  <c r="V18" i="35" s="1"/>
  <c r="T14" i="35"/>
  <c r="R14" i="35"/>
  <c r="P14" i="35"/>
  <c r="P18" i="35" s="1"/>
  <c r="N14" i="35"/>
  <c r="N18" i="35" s="1"/>
  <c r="L14" i="35"/>
  <c r="J14" i="35"/>
  <c r="H14" i="35"/>
  <c r="H18" i="35" s="1"/>
  <c r="F14" i="35"/>
  <c r="F18" i="35" s="1"/>
  <c r="D14" i="35"/>
  <c r="B14" i="35"/>
  <c r="L9" i="35"/>
  <c r="X8" i="35"/>
  <c r="V8" i="35"/>
  <c r="T8" i="35"/>
  <c r="R8" i="35"/>
  <c r="P8" i="35"/>
  <c r="N8" i="35"/>
  <c r="L8" i="35"/>
  <c r="J8" i="35"/>
  <c r="H8" i="35"/>
  <c r="F8" i="35"/>
  <c r="D8" i="35"/>
  <c r="B8" i="35"/>
  <c r="X7" i="35"/>
  <c r="V7" i="35"/>
  <c r="T7" i="35"/>
  <c r="R7" i="35"/>
  <c r="P7" i="35"/>
  <c r="N7" i="35"/>
  <c r="L7" i="35"/>
  <c r="J7" i="35"/>
  <c r="H7" i="35"/>
  <c r="F7" i="35"/>
  <c r="D7" i="35"/>
  <c r="B7" i="35"/>
  <c r="X3" i="35"/>
  <c r="V3" i="35"/>
  <c r="V2" i="35"/>
  <c r="N2" i="35"/>
  <c r="H2" i="35"/>
  <c r="B2" i="35"/>
  <c r="X18" i="34"/>
  <c r="V18" i="34"/>
  <c r="P18" i="34"/>
  <c r="N18" i="34"/>
  <c r="H18" i="34"/>
  <c r="F18" i="34"/>
  <c r="AE14" i="34"/>
  <c r="AD14" i="34"/>
  <c r="AC14" i="34"/>
  <c r="AB14" i="34"/>
  <c r="Z14" i="34"/>
  <c r="Z18" i="34" s="1"/>
  <c r="X14" i="34"/>
  <c r="V14" i="34"/>
  <c r="T14" i="34"/>
  <c r="T18" i="34" s="1"/>
  <c r="R14" i="34"/>
  <c r="R18" i="34" s="1"/>
  <c r="P14" i="34"/>
  <c r="N14" i="34"/>
  <c r="L14" i="34"/>
  <c r="L18" i="34" s="1"/>
  <c r="J14" i="34"/>
  <c r="J18" i="34" s="1"/>
  <c r="H14" i="34"/>
  <c r="F14" i="34"/>
  <c r="D14" i="34"/>
  <c r="D18" i="34" s="1"/>
  <c r="B14" i="34"/>
  <c r="B18" i="34" s="1"/>
  <c r="L9" i="34"/>
  <c r="X8" i="34"/>
  <c r="V8" i="34"/>
  <c r="T8" i="34"/>
  <c r="R8" i="34"/>
  <c r="P8" i="34"/>
  <c r="N8" i="34"/>
  <c r="L8" i="34"/>
  <c r="J8" i="34"/>
  <c r="H8" i="34"/>
  <c r="F8" i="34"/>
  <c r="D8" i="34"/>
  <c r="B8" i="34"/>
  <c r="X7" i="34"/>
  <c r="V7" i="34"/>
  <c r="T7" i="34"/>
  <c r="R7" i="34"/>
  <c r="P7" i="34"/>
  <c r="N7" i="34"/>
  <c r="L7" i="34"/>
  <c r="J7" i="34"/>
  <c r="H7" i="34"/>
  <c r="F7" i="34"/>
  <c r="D7" i="34"/>
  <c r="B7" i="34"/>
  <c r="X3" i="34"/>
  <c r="V3" i="34"/>
  <c r="V2" i="34"/>
  <c r="N2" i="34"/>
  <c r="H2" i="34"/>
  <c r="B2" i="34"/>
  <c r="AB40" i="33"/>
  <c r="T40" i="33"/>
  <c r="L40" i="33"/>
  <c r="D40" i="33"/>
  <c r="AB39" i="33"/>
  <c r="Z39" i="33"/>
  <c r="V39" i="33"/>
  <c r="AB38" i="33"/>
  <c r="Z38" i="33"/>
  <c r="AG35" i="33"/>
  <c r="AF35" i="33"/>
  <c r="AE35" i="33"/>
  <c r="AD35" i="33"/>
  <c r="AB35" i="33"/>
  <c r="Z35" i="33"/>
  <c r="Z40" i="33" s="1"/>
  <c r="X35" i="33"/>
  <c r="X40" i="33" s="1"/>
  <c r="V35" i="33"/>
  <c r="V40" i="33" s="1"/>
  <c r="T35" i="33"/>
  <c r="R35" i="33"/>
  <c r="R40" i="33" s="1"/>
  <c r="P35" i="33"/>
  <c r="P40" i="33" s="1"/>
  <c r="N35" i="33"/>
  <c r="N40" i="33" s="1"/>
  <c r="L35" i="33"/>
  <c r="J35" i="33"/>
  <c r="J40" i="33" s="1"/>
  <c r="H35" i="33"/>
  <c r="H40" i="33" s="1"/>
  <c r="F35" i="33"/>
  <c r="F40" i="33" s="1"/>
  <c r="D35" i="33"/>
  <c r="B35" i="33"/>
  <c r="B40" i="33" s="1"/>
  <c r="L9" i="33"/>
  <c r="X8" i="33"/>
  <c r="V8" i="33"/>
  <c r="T8" i="33"/>
  <c r="R8" i="33"/>
  <c r="P8" i="33"/>
  <c r="N8" i="33"/>
  <c r="L8" i="33"/>
  <c r="J8" i="33"/>
  <c r="H8" i="33"/>
  <c r="F8" i="33"/>
  <c r="D8" i="33"/>
  <c r="B8" i="33"/>
  <c r="X7" i="33"/>
  <c r="V7" i="33"/>
  <c r="T7" i="33"/>
  <c r="R7" i="33"/>
  <c r="P7" i="33"/>
  <c r="N7" i="33"/>
  <c r="L7" i="33"/>
  <c r="J7" i="33"/>
  <c r="H7" i="33"/>
  <c r="F7" i="33"/>
  <c r="D7" i="33"/>
  <c r="B7" i="33"/>
  <c r="X3" i="33"/>
  <c r="V3" i="33"/>
  <c r="V2" i="33"/>
  <c r="N2" i="33"/>
  <c r="H2" i="33"/>
  <c r="B2" i="33"/>
  <c r="AF23" i="32"/>
  <c r="X23" i="32"/>
  <c r="P23" i="32"/>
  <c r="H23" i="32"/>
  <c r="Z22" i="32"/>
  <c r="AK19" i="32"/>
  <c r="AJ19" i="32"/>
  <c r="AI19" i="32"/>
  <c r="AH19" i="32"/>
  <c r="AF19" i="32"/>
  <c r="AD19" i="32"/>
  <c r="AD23" i="32" s="1"/>
  <c r="AB19" i="32"/>
  <c r="AB23" i="32" s="1"/>
  <c r="Z19" i="32"/>
  <c r="Z23" i="32" s="1"/>
  <c r="X19" i="32"/>
  <c r="V19" i="32"/>
  <c r="V23" i="32" s="1"/>
  <c r="T19" i="32"/>
  <c r="T23" i="32" s="1"/>
  <c r="R19" i="32"/>
  <c r="R23" i="32" s="1"/>
  <c r="P19" i="32"/>
  <c r="N19" i="32"/>
  <c r="N23" i="32" s="1"/>
  <c r="L19" i="32"/>
  <c r="L23" i="32" s="1"/>
  <c r="J19" i="32"/>
  <c r="J23" i="32" s="1"/>
  <c r="H19" i="32"/>
  <c r="F19" i="32"/>
  <c r="F23" i="32" s="1"/>
  <c r="D19" i="32"/>
  <c r="D23" i="32" s="1"/>
  <c r="B19" i="32"/>
  <c r="B23" i="32" s="1"/>
  <c r="L9" i="32"/>
  <c r="X8" i="32"/>
  <c r="V8" i="32"/>
  <c r="T8" i="32"/>
  <c r="R8" i="32"/>
  <c r="P8" i="32"/>
  <c r="N8" i="32"/>
  <c r="L8" i="32"/>
  <c r="J8" i="32"/>
  <c r="H8" i="32"/>
  <c r="F8" i="32"/>
  <c r="D8" i="32"/>
  <c r="B8" i="32"/>
  <c r="X7" i="32"/>
  <c r="V7" i="32"/>
  <c r="T7" i="32"/>
  <c r="R7" i="32"/>
  <c r="P7" i="32"/>
  <c r="N7" i="32"/>
  <c r="L7" i="32"/>
  <c r="J7" i="32"/>
  <c r="H7" i="32"/>
  <c r="F7" i="32"/>
  <c r="D7" i="32"/>
  <c r="B7" i="32"/>
  <c r="X3" i="32"/>
  <c r="V3" i="32"/>
  <c r="V2" i="32"/>
  <c r="N2" i="32"/>
  <c r="H2" i="32"/>
  <c r="B2" i="32"/>
  <c r="AB18" i="31"/>
  <c r="T18" i="31"/>
  <c r="L18" i="31"/>
  <c r="D18" i="31"/>
  <c r="AG14" i="31"/>
  <c r="AF14" i="31"/>
  <c r="AE14" i="31"/>
  <c r="AD14" i="31"/>
  <c r="AB14" i="31"/>
  <c r="Z14" i="31"/>
  <c r="Z18" i="31" s="1"/>
  <c r="X14" i="31"/>
  <c r="X18" i="31" s="1"/>
  <c r="V14" i="31"/>
  <c r="V18" i="31" s="1"/>
  <c r="T14" i="31"/>
  <c r="R14" i="31"/>
  <c r="R18" i="31" s="1"/>
  <c r="P14" i="31"/>
  <c r="P18" i="31" s="1"/>
  <c r="N14" i="31"/>
  <c r="N18" i="31" s="1"/>
  <c r="L14" i="31"/>
  <c r="J14" i="31"/>
  <c r="J18" i="31" s="1"/>
  <c r="H14" i="31"/>
  <c r="H18" i="31" s="1"/>
  <c r="F14" i="31"/>
  <c r="F18" i="31" s="1"/>
  <c r="D14" i="31"/>
  <c r="B14" i="31"/>
  <c r="B18" i="31" s="1"/>
  <c r="L9" i="31"/>
  <c r="X8" i="31"/>
  <c r="V8" i="31"/>
  <c r="T8" i="31"/>
  <c r="R8" i="31"/>
  <c r="P8" i="31"/>
  <c r="N8" i="31"/>
  <c r="L8" i="31"/>
  <c r="J8" i="31"/>
  <c r="H8" i="31"/>
  <c r="F8" i="31"/>
  <c r="D8" i="31"/>
  <c r="B8" i="31"/>
  <c r="X7" i="31"/>
  <c r="V7" i="31"/>
  <c r="T7" i="31"/>
  <c r="R7" i="31"/>
  <c r="P7" i="31"/>
  <c r="N7" i="31"/>
  <c r="L7" i="31"/>
  <c r="J7" i="31"/>
  <c r="H7" i="31"/>
  <c r="F7" i="31"/>
  <c r="D7" i="31"/>
  <c r="B7" i="31"/>
  <c r="X3" i="31"/>
  <c r="V3" i="31"/>
  <c r="V2" i="31"/>
  <c r="N2" i="31"/>
  <c r="H2" i="31"/>
  <c r="B2" i="31"/>
  <c r="Z21" i="30"/>
  <c r="R21" i="30"/>
  <c r="J21" i="30"/>
  <c r="B21" i="30"/>
  <c r="AG17" i="30"/>
  <c r="AF17" i="30"/>
  <c r="AE17" i="30"/>
  <c r="AD17" i="30"/>
  <c r="AB17" i="30"/>
  <c r="AB21" i="30" s="1"/>
  <c r="Z17" i="30"/>
  <c r="X17" i="30"/>
  <c r="X21" i="30" s="1"/>
  <c r="V17" i="30"/>
  <c r="V21" i="30" s="1"/>
  <c r="T17" i="30"/>
  <c r="T21" i="30" s="1"/>
  <c r="R17" i="30"/>
  <c r="P17" i="30"/>
  <c r="P21" i="30" s="1"/>
  <c r="N17" i="30"/>
  <c r="N21" i="30" s="1"/>
  <c r="L17" i="30"/>
  <c r="L21" i="30" s="1"/>
  <c r="J17" i="30"/>
  <c r="H17" i="30"/>
  <c r="H21" i="30" s="1"/>
  <c r="F17" i="30"/>
  <c r="F21" i="30" s="1"/>
  <c r="D17" i="30"/>
  <c r="D21" i="30" s="1"/>
  <c r="B17" i="30"/>
  <c r="L9" i="30"/>
  <c r="X8" i="30"/>
  <c r="V8" i="30"/>
  <c r="T8" i="30"/>
  <c r="R8" i="30"/>
  <c r="P8" i="30"/>
  <c r="N8" i="30"/>
  <c r="L8" i="30"/>
  <c r="J8" i="30"/>
  <c r="H8" i="30"/>
  <c r="F8" i="30"/>
  <c r="D8" i="30"/>
  <c r="B8" i="30"/>
  <c r="X7" i="30"/>
  <c r="V7" i="30"/>
  <c r="T7" i="30"/>
  <c r="R7" i="30"/>
  <c r="P7" i="30"/>
  <c r="N7" i="30"/>
  <c r="L7" i="30"/>
  <c r="J7" i="30"/>
  <c r="H7" i="30"/>
  <c r="F7" i="30"/>
  <c r="D7" i="30"/>
  <c r="B7" i="30"/>
  <c r="X3" i="30"/>
  <c r="V3" i="30"/>
  <c r="V2" i="30"/>
  <c r="N2" i="30"/>
  <c r="H2" i="30"/>
  <c r="B2" i="30"/>
  <c r="X19" i="29"/>
  <c r="P19" i="29"/>
  <c r="H19" i="29"/>
  <c r="AG15" i="29"/>
  <c r="AF15" i="29"/>
  <c r="AE15" i="29"/>
  <c r="AD15" i="29"/>
  <c r="AB15" i="29"/>
  <c r="AB19" i="29" s="1"/>
  <c r="Z15" i="29"/>
  <c r="Z19" i="29" s="1"/>
  <c r="X15" i="29"/>
  <c r="V15" i="29"/>
  <c r="V19" i="29" s="1"/>
  <c r="T15" i="29"/>
  <c r="T19" i="29" s="1"/>
  <c r="R15" i="29"/>
  <c r="R19" i="29" s="1"/>
  <c r="P15" i="29"/>
  <c r="N15" i="29"/>
  <c r="N19" i="29" s="1"/>
  <c r="L15" i="29"/>
  <c r="L19" i="29" s="1"/>
  <c r="J15" i="29"/>
  <c r="J19" i="29" s="1"/>
  <c r="H15" i="29"/>
  <c r="F15" i="29"/>
  <c r="F19" i="29" s="1"/>
  <c r="D15" i="29"/>
  <c r="D19" i="29" s="1"/>
  <c r="B15" i="29"/>
  <c r="B19" i="29" s="1"/>
  <c r="L9" i="29"/>
  <c r="X8" i="29"/>
  <c r="V8" i="29"/>
  <c r="T8" i="29"/>
  <c r="R8" i="29"/>
  <c r="P8" i="29"/>
  <c r="N8" i="29"/>
  <c r="L8" i="29"/>
  <c r="J8" i="29"/>
  <c r="H8" i="29"/>
  <c r="F8" i="29"/>
  <c r="D8" i="29"/>
  <c r="B8" i="29"/>
  <c r="X7" i="29"/>
  <c r="V7" i="29"/>
  <c r="T7" i="29"/>
  <c r="R7" i="29"/>
  <c r="P7" i="29"/>
  <c r="N7" i="29"/>
  <c r="L7" i="29"/>
  <c r="J7" i="29"/>
  <c r="H7" i="29"/>
  <c r="F7" i="29"/>
  <c r="D7" i="29"/>
  <c r="B7" i="29"/>
  <c r="X3" i="29"/>
  <c r="V3" i="29"/>
  <c r="V2" i="29"/>
  <c r="N2" i="29"/>
  <c r="H2" i="29"/>
  <c r="B2" i="29"/>
  <c r="X21" i="28"/>
  <c r="P21" i="28"/>
  <c r="H21" i="28"/>
  <c r="AI17" i="28"/>
  <c r="AH17" i="28"/>
  <c r="AG17" i="28"/>
  <c r="AF17" i="28"/>
  <c r="AD17" i="28"/>
  <c r="AD21" i="28" s="1"/>
  <c r="AB17" i="28"/>
  <c r="AB21" i="28" s="1"/>
  <c r="Z17" i="28"/>
  <c r="Z21" i="28" s="1"/>
  <c r="X17" i="28"/>
  <c r="V17" i="28"/>
  <c r="V21" i="28" s="1"/>
  <c r="T17" i="28"/>
  <c r="T21" i="28" s="1"/>
  <c r="R17" i="28"/>
  <c r="R21" i="28" s="1"/>
  <c r="P17" i="28"/>
  <c r="N17" i="28"/>
  <c r="N21" i="28" s="1"/>
  <c r="L17" i="28"/>
  <c r="L21" i="28" s="1"/>
  <c r="J17" i="28"/>
  <c r="J21" i="28" s="1"/>
  <c r="H17" i="28"/>
  <c r="F17" i="28"/>
  <c r="F21" i="28" s="1"/>
  <c r="D17" i="28"/>
  <c r="D21" i="28" s="1"/>
  <c r="B17" i="28"/>
  <c r="B21" i="28" s="1"/>
  <c r="L9" i="28"/>
  <c r="V8" i="28"/>
  <c r="T8" i="28"/>
  <c r="R8" i="28"/>
  <c r="P8" i="28"/>
  <c r="N8" i="28"/>
  <c r="L8" i="28"/>
  <c r="J8" i="28"/>
  <c r="H8" i="28"/>
  <c r="F8" i="28"/>
  <c r="D8" i="28"/>
  <c r="B8" i="28"/>
  <c r="V7" i="28"/>
  <c r="T7" i="28"/>
  <c r="R7" i="28"/>
  <c r="P7" i="28"/>
  <c r="N7" i="28"/>
  <c r="L7" i="28"/>
  <c r="J7" i="28"/>
  <c r="H7" i="28"/>
  <c r="F7" i="28"/>
  <c r="D7" i="28"/>
  <c r="B7" i="28"/>
  <c r="V4" i="28"/>
  <c r="V2" i="28"/>
  <c r="N2" i="28"/>
  <c r="H2" i="28"/>
  <c r="B2" i="28"/>
  <c r="T39" i="27"/>
  <c r="D39" i="27"/>
  <c r="V38" i="27"/>
  <c r="N38" i="27"/>
  <c r="L38" i="27"/>
  <c r="L39" i="27" s="1"/>
  <c r="J38" i="27"/>
  <c r="D38" i="27"/>
  <c r="B38" i="27"/>
  <c r="AA34" i="27"/>
  <c r="Z34" i="27"/>
  <c r="Y34" i="27"/>
  <c r="X34" i="27"/>
  <c r="V34" i="27"/>
  <c r="V39" i="27" s="1"/>
  <c r="T34" i="27"/>
  <c r="R34" i="27"/>
  <c r="R39" i="27" s="1"/>
  <c r="P34" i="27"/>
  <c r="P39" i="27" s="1"/>
  <c r="N34" i="27"/>
  <c r="N39" i="27" s="1"/>
  <c r="L34" i="27"/>
  <c r="J34" i="27"/>
  <c r="J39" i="27" s="1"/>
  <c r="H34" i="27"/>
  <c r="H39" i="27" s="1"/>
  <c r="F34" i="27"/>
  <c r="F39" i="27" s="1"/>
  <c r="D34" i="27"/>
  <c r="B34" i="27"/>
  <c r="B39" i="27" s="1"/>
  <c r="L9" i="27"/>
  <c r="V8" i="27"/>
  <c r="T8" i="27"/>
  <c r="R8" i="27"/>
  <c r="P8" i="27"/>
  <c r="N8" i="27"/>
  <c r="L8" i="27"/>
  <c r="J8" i="27"/>
  <c r="H8" i="27"/>
  <c r="F8" i="27"/>
  <c r="D8" i="27"/>
  <c r="B8" i="27"/>
  <c r="V7" i="27"/>
  <c r="T7" i="27"/>
  <c r="R7" i="27"/>
  <c r="P7" i="27"/>
  <c r="N7" i="27"/>
  <c r="L7" i="27"/>
  <c r="J7" i="27"/>
  <c r="H7" i="27"/>
  <c r="F7" i="27"/>
  <c r="D7" i="27"/>
  <c r="B7" i="27"/>
  <c r="V4" i="27"/>
  <c r="V2" i="27"/>
  <c r="N2" i="27"/>
  <c r="H2" i="27"/>
  <c r="B2" i="27"/>
  <c r="AB23" i="26"/>
  <c r="T23" i="26"/>
  <c r="L23" i="26"/>
  <c r="D23" i="26"/>
  <c r="AD22" i="26"/>
  <c r="AB22" i="26"/>
  <c r="Z22" i="26"/>
  <c r="AI19" i="26"/>
  <c r="AH19" i="26"/>
  <c r="AG19" i="26"/>
  <c r="AF19" i="26"/>
  <c r="AD19" i="26"/>
  <c r="AD23" i="26" s="1"/>
  <c r="AB19" i="26"/>
  <c r="Z19" i="26"/>
  <c r="Z23" i="26" s="1"/>
  <c r="X19" i="26"/>
  <c r="X23" i="26" s="1"/>
  <c r="V19" i="26"/>
  <c r="V23" i="26" s="1"/>
  <c r="T19" i="26"/>
  <c r="R19" i="26"/>
  <c r="R23" i="26" s="1"/>
  <c r="P19" i="26"/>
  <c r="P23" i="26" s="1"/>
  <c r="N19" i="26"/>
  <c r="N23" i="26" s="1"/>
  <c r="L19" i="26"/>
  <c r="J19" i="26"/>
  <c r="J23" i="26" s="1"/>
  <c r="H19" i="26"/>
  <c r="H23" i="26" s="1"/>
  <c r="F19" i="26"/>
  <c r="F23" i="26" s="1"/>
  <c r="D19" i="26"/>
  <c r="B19" i="26"/>
  <c r="B23" i="26" s="1"/>
  <c r="L9" i="26"/>
  <c r="X8" i="26"/>
  <c r="V8" i="26"/>
  <c r="T8" i="26"/>
  <c r="R8" i="26"/>
  <c r="P8" i="26"/>
  <c r="N8" i="26"/>
  <c r="L8" i="26"/>
  <c r="J8" i="26"/>
  <c r="H8" i="26"/>
  <c r="F8" i="26"/>
  <c r="D8" i="26"/>
  <c r="B8" i="26"/>
  <c r="X7" i="26"/>
  <c r="V7" i="26"/>
  <c r="T7" i="26"/>
  <c r="R7" i="26"/>
  <c r="P7" i="26"/>
  <c r="N7" i="26"/>
  <c r="L7" i="26"/>
  <c r="J7" i="26"/>
  <c r="H7" i="26"/>
  <c r="F7" i="26"/>
  <c r="D7" i="26"/>
  <c r="B7" i="26"/>
  <c r="X3" i="26"/>
  <c r="V3" i="26"/>
  <c r="V2" i="26"/>
  <c r="N2" i="26"/>
  <c r="H2" i="26"/>
  <c r="B2" i="26"/>
  <c r="R19" i="24" l="1"/>
  <c r="P19" i="24"/>
  <c r="N19" i="24"/>
  <c r="L19" i="24"/>
  <c r="J19" i="24"/>
  <c r="H19" i="24"/>
  <c r="F19" i="24"/>
  <c r="D19" i="24"/>
  <c r="B19" i="24"/>
  <c r="F9" i="24"/>
  <c r="P8" i="24"/>
  <c r="N8" i="24"/>
  <c r="L8" i="24"/>
  <c r="J8" i="24"/>
  <c r="H8" i="24"/>
  <c r="F8" i="24"/>
  <c r="D8" i="24"/>
  <c r="B8" i="24"/>
  <c r="P7" i="24"/>
  <c r="N7" i="24"/>
  <c r="L7" i="24"/>
  <c r="J7" i="24"/>
  <c r="H7" i="24"/>
  <c r="F7" i="24"/>
  <c r="D7" i="24"/>
  <c r="B7" i="24"/>
  <c r="P3" i="24"/>
  <c r="N3" i="24"/>
  <c r="N2" i="24"/>
  <c r="L2" i="24"/>
  <c r="D2" i="24"/>
  <c r="B2" i="24"/>
  <c r="F9" i="23"/>
  <c r="N8" i="23"/>
  <c r="L8" i="23"/>
  <c r="J8" i="23"/>
  <c r="H8" i="23"/>
  <c r="F8" i="23"/>
  <c r="D8" i="23"/>
  <c r="B8" i="23"/>
  <c r="N7" i="23"/>
  <c r="L7" i="23"/>
  <c r="J7" i="23"/>
  <c r="H7" i="23"/>
  <c r="F7" i="23"/>
  <c r="D7" i="23"/>
  <c r="B7" i="23"/>
  <c r="N4" i="23"/>
  <c r="N2" i="23"/>
  <c r="L2" i="23"/>
  <c r="D2" i="23"/>
  <c r="B2" i="23"/>
  <c r="N22" i="23"/>
  <c r="L22" i="23"/>
  <c r="J22" i="23"/>
  <c r="H22" i="23"/>
  <c r="F22" i="23"/>
  <c r="D22" i="23"/>
  <c r="B22" i="23"/>
  <c r="F9" i="22"/>
  <c r="P8" i="22"/>
  <c r="N8" i="22"/>
  <c r="L8" i="22"/>
  <c r="J8" i="22"/>
  <c r="H8" i="22"/>
  <c r="F8" i="22"/>
  <c r="D8" i="22"/>
  <c r="B8" i="22"/>
  <c r="P7" i="22"/>
  <c r="N7" i="22"/>
  <c r="L7" i="22"/>
  <c r="J7" i="22"/>
  <c r="H7" i="22"/>
  <c r="F7" i="22"/>
  <c r="D7" i="22"/>
  <c r="B7" i="22"/>
  <c r="P3" i="22"/>
  <c r="N3" i="22"/>
  <c r="N2" i="22"/>
  <c r="L2" i="22"/>
  <c r="D2" i="22"/>
  <c r="B2" i="22"/>
  <c r="F9" i="21"/>
  <c r="N8" i="21"/>
  <c r="L8" i="21"/>
  <c r="J8" i="21"/>
  <c r="H8" i="21"/>
  <c r="F8" i="21"/>
  <c r="D8" i="21"/>
  <c r="B8" i="21"/>
  <c r="N7" i="21"/>
  <c r="L7" i="21"/>
  <c r="J7" i="21"/>
  <c r="H7" i="21"/>
  <c r="F7" i="21"/>
  <c r="D7" i="21"/>
  <c r="B7" i="21"/>
  <c r="N4" i="21"/>
  <c r="N2" i="21"/>
  <c r="L2" i="21"/>
  <c r="D2" i="21"/>
  <c r="B2" i="21"/>
  <c r="T19" i="21"/>
  <c r="R19" i="21"/>
  <c r="P19" i="21"/>
  <c r="N19" i="21"/>
  <c r="L19" i="21"/>
  <c r="J19" i="21"/>
  <c r="H19" i="21"/>
  <c r="F19" i="21"/>
  <c r="D19" i="21"/>
  <c r="B19" i="21"/>
  <c r="F9" i="20"/>
  <c r="P8" i="20"/>
  <c r="N8" i="20"/>
  <c r="L8" i="20"/>
  <c r="J8" i="20"/>
  <c r="H8" i="20"/>
  <c r="F8" i="20"/>
  <c r="D8" i="20"/>
  <c r="B8" i="20"/>
  <c r="P7" i="20"/>
  <c r="N7" i="20"/>
  <c r="L7" i="20"/>
  <c r="J7" i="20"/>
  <c r="H7" i="20"/>
  <c r="F7" i="20"/>
  <c r="D7" i="20"/>
  <c r="B7" i="20"/>
  <c r="P3" i="20"/>
  <c r="N3" i="20"/>
  <c r="N2" i="20"/>
  <c r="L2" i="20"/>
  <c r="D2" i="20"/>
  <c r="B2" i="20"/>
  <c r="X25" i="20"/>
  <c r="V25" i="20"/>
  <c r="T25" i="20"/>
  <c r="R25" i="20"/>
  <c r="P25" i="20"/>
  <c r="N25" i="20"/>
  <c r="L25" i="20"/>
  <c r="J25" i="20"/>
  <c r="H25" i="20"/>
  <c r="F25" i="20"/>
  <c r="D25" i="20"/>
  <c r="B25" i="20"/>
  <c r="F9" i="19"/>
  <c r="P8" i="19"/>
  <c r="N8" i="19"/>
  <c r="L8" i="19"/>
  <c r="J8" i="19"/>
  <c r="H8" i="19"/>
  <c r="F8" i="19"/>
  <c r="D8" i="19"/>
  <c r="B8" i="19"/>
  <c r="P7" i="19"/>
  <c r="N7" i="19"/>
  <c r="L7" i="19"/>
  <c r="J7" i="19"/>
  <c r="H7" i="19"/>
  <c r="F7" i="19"/>
  <c r="D7" i="19"/>
  <c r="B7" i="19"/>
  <c r="P3" i="19"/>
  <c r="N3" i="19"/>
  <c r="N2" i="19"/>
  <c r="L2" i="19"/>
  <c r="D2" i="19"/>
  <c r="B2" i="19"/>
  <c r="T25" i="19"/>
  <c r="R25" i="19"/>
  <c r="P25" i="19"/>
  <c r="N25" i="19"/>
  <c r="L25" i="19"/>
  <c r="J25" i="19"/>
  <c r="H25" i="19"/>
  <c r="F25" i="19"/>
  <c r="D25" i="19"/>
  <c r="B25" i="19"/>
  <c r="F9" i="18"/>
  <c r="P8" i="18"/>
  <c r="N8" i="18"/>
  <c r="L8" i="18"/>
  <c r="J8" i="18"/>
  <c r="H8" i="18"/>
  <c r="F8" i="18"/>
  <c r="D8" i="18"/>
  <c r="B8" i="18"/>
  <c r="P7" i="18"/>
  <c r="N7" i="18"/>
  <c r="L7" i="18"/>
  <c r="J7" i="18"/>
  <c r="H7" i="18"/>
  <c r="F7" i="18"/>
  <c r="D7" i="18"/>
  <c r="B7" i="18"/>
  <c r="P3" i="18"/>
  <c r="N3" i="18"/>
  <c r="N2" i="18"/>
  <c r="L2" i="18"/>
  <c r="D2" i="18"/>
  <c r="B2" i="18"/>
  <c r="V21" i="18" l="1"/>
  <c r="T21" i="18"/>
  <c r="R21" i="18"/>
  <c r="P21" i="18"/>
  <c r="N21" i="18"/>
  <c r="L21" i="18"/>
  <c r="J21" i="18"/>
  <c r="H21" i="18"/>
  <c r="F21" i="18"/>
  <c r="D21" i="18"/>
  <c r="B21" i="18"/>
  <c r="F9" i="17"/>
  <c r="N8" i="17"/>
  <c r="L8" i="17"/>
  <c r="J8" i="17"/>
  <c r="H8" i="17"/>
  <c r="F8" i="17"/>
  <c r="D8" i="17"/>
  <c r="B8" i="17"/>
  <c r="N7" i="17"/>
  <c r="L7" i="17"/>
  <c r="J7" i="17"/>
  <c r="H7" i="17"/>
  <c r="F7" i="17"/>
  <c r="D7" i="17"/>
  <c r="B7" i="17"/>
  <c r="N4" i="17"/>
  <c r="N2" i="17"/>
  <c r="L2" i="17"/>
  <c r="D2" i="17"/>
  <c r="B2" i="17"/>
  <c r="N21" i="17"/>
  <c r="L21" i="17"/>
  <c r="J21" i="17"/>
  <c r="H21" i="17"/>
  <c r="F21" i="17"/>
  <c r="D21" i="17"/>
  <c r="B21" i="17"/>
  <c r="F9" i="16"/>
  <c r="N8" i="16"/>
  <c r="L8" i="16"/>
  <c r="J8" i="16"/>
  <c r="H8" i="16"/>
  <c r="F8" i="16"/>
  <c r="D8" i="16"/>
  <c r="B8" i="16"/>
  <c r="N7" i="16"/>
  <c r="L7" i="16"/>
  <c r="J7" i="16"/>
  <c r="H7" i="16"/>
  <c r="F7" i="16"/>
  <c r="D7" i="16"/>
  <c r="B7" i="16"/>
  <c r="N4" i="16"/>
  <c r="N2" i="16"/>
  <c r="L2" i="16"/>
  <c r="D2" i="16"/>
  <c r="B2" i="16"/>
  <c r="F9" i="15"/>
  <c r="P8" i="15"/>
  <c r="N8" i="15"/>
  <c r="L8" i="15"/>
  <c r="J8" i="15"/>
  <c r="H8" i="15"/>
  <c r="F8" i="15"/>
  <c r="D8" i="15"/>
  <c r="B8" i="15"/>
  <c r="P7" i="15"/>
  <c r="N7" i="15"/>
  <c r="L7" i="15"/>
  <c r="J7" i="15"/>
  <c r="H7" i="15"/>
  <c r="F7" i="15"/>
  <c r="D7" i="15"/>
  <c r="B7" i="15"/>
  <c r="P3" i="15"/>
  <c r="N3" i="15"/>
  <c r="N2" i="15"/>
  <c r="L2" i="15"/>
  <c r="D2" i="15"/>
  <c r="B2" i="15"/>
  <c r="T22" i="15"/>
  <c r="R22" i="15"/>
  <c r="P22" i="15"/>
  <c r="N22" i="15"/>
  <c r="L22" i="15"/>
  <c r="J22" i="15"/>
  <c r="H22" i="15"/>
  <c r="F22" i="15"/>
  <c r="D22" i="15"/>
  <c r="B22" i="15"/>
  <c r="F9" i="14"/>
  <c r="P8" i="14"/>
  <c r="N8" i="14"/>
  <c r="L8" i="14"/>
  <c r="J8" i="14"/>
  <c r="H8" i="14"/>
  <c r="F8" i="14"/>
  <c r="D8" i="14"/>
  <c r="B8" i="14"/>
  <c r="P7" i="14"/>
  <c r="N7" i="14"/>
  <c r="L7" i="14"/>
  <c r="J7" i="14"/>
  <c r="H7" i="14"/>
  <c r="F7" i="14"/>
  <c r="D7" i="14"/>
  <c r="B7" i="14"/>
  <c r="P3" i="14"/>
  <c r="N3" i="14"/>
  <c r="N2" i="14"/>
  <c r="L2" i="14"/>
  <c r="D2" i="14"/>
  <c r="B2" i="14"/>
  <c r="V24" i="14"/>
  <c r="T24" i="14"/>
  <c r="R24" i="14"/>
  <c r="P24" i="14"/>
  <c r="N24" i="14"/>
  <c r="L24" i="14"/>
  <c r="J24" i="14"/>
  <c r="H24" i="14"/>
  <c r="F24" i="14"/>
  <c r="D24" i="14"/>
  <c r="B24" i="14"/>
  <c r="F9" i="13"/>
  <c r="P8" i="13"/>
  <c r="N8" i="13"/>
  <c r="L8" i="13"/>
  <c r="J8" i="13"/>
  <c r="H8" i="13"/>
  <c r="F8" i="13"/>
  <c r="D8" i="13"/>
  <c r="B8" i="13"/>
  <c r="P7" i="13"/>
  <c r="N7" i="13"/>
  <c r="L7" i="13"/>
  <c r="J7" i="13"/>
  <c r="H7" i="13"/>
  <c r="F7" i="13"/>
  <c r="D7" i="13"/>
  <c r="B7" i="13"/>
  <c r="P3" i="13"/>
  <c r="N3" i="13"/>
  <c r="N2" i="13"/>
  <c r="L2" i="13"/>
  <c r="D2" i="13"/>
  <c r="B2" i="13"/>
  <c r="T31" i="13"/>
  <c r="R31" i="13"/>
  <c r="P31" i="13"/>
  <c r="N31" i="13"/>
  <c r="L31" i="13"/>
  <c r="J31" i="13"/>
  <c r="H31" i="13"/>
  <c r="F31" i="13"/>
  <c r="D31" i="13"/>
  <c r="B31" i="13"/>
  <c r="F9" i="12"/>
  <c r="N8" i="12"/>
  <c r="L8" i="12"/>
  <c r="J8" i="12"/>
  <c r="H8" i="12"/>
  <c r="F8" i="12"/>
  <c r="D8" i="12"/>
  <c r="B8" i="12"/>
  <c r="N7" i="12"/>
  <c r="L7" i="12"/>
  <c r="J7" i="12"/>
  <c r="H7" i="12"/>
  <c r="F7" i="12"/>
  <c r="D7" i="12"/>
  <c r="B7" i="12"/>
  <c r="N4" i="12"/>
  <c r="N2" i="12"/>
  <c r="L2" i="12"/>
  <c r="D2" i="12"/>
  <c r="B2" i="12"/>
  <c r="N34" i="12"/>
  <c r="L34" i="12"/>
  <c r="J34" i="12"/>
  <c r="H34" i="12"/>
  <c r="F34" i="12"/>
  <c r="D34" i="12"/>
  <c r="B34" i="12"/>
  <c r="F9" i="11"/>
  <c r="P8" i="11"/>
  <c r="N8" i="11"/>
  <c r="L8" i="11"/>
  <c r="J8" i="11"/>
  <c r="H8" i="11"/>
  <c r="F8" i="11"/>
  <c r="D8" i="11"/>
  <c r="B8" i="11"/>
  <c r="P7" i="11"/>
  <c r="N7" i="11"/>
  <c r="L7" i="11"/>
  <c r="J7" i="11"/>
  <c r="H7" i="11"/>
  <c r="F7" i="11"/>
  <c r="D7" i="11"/>
  <c r="B7" i="11"/>
  <c r="P3" i="11"/>
  <c r="N3" i="11"/>
  <c r="N2" i="11"/>
  <c r="L2" i="11"/>
  <c r="D2" i="11"/>
  <c r="B2" i="11"/>
  <c r="F9" i="10"/>
  <c r="P8" i="10"/>
  <c r="N8" i="10"/>
  <c r="L8" i="10"/>
  <c r="J8" i="10"/>
  <c r="H8" i="10"/>
  <c r="F8" i="10"/>
  <c r="D8" i="10"/>
  <c r="B8" i="10"/>
  <c r="P7" i="10"/>
  <c r="N7" i="10"/>
  <c r="L7" i="10"/>
  <c r="J7" i="10"/>
  <c r="H7" i="10"/>
  <c r="F7" i="10"/>
  <c r="D7" i="10"/>
  <c r="B7" i="10"/>
  <c r="P3" i="10"/>
  <c r="N3" i="10"/>
  <c r="N2" i="10"/>
  <c r="L2" i="10"/>
  <c r="D2" i="10"/>
  <c r="B2" i="10"/>
  <c r="F9" i="9"/>
  <c r="P8" i="9"/>
  <c r="N8" i="9"/>
  <c r="L8" i="9"/>
  <c r="J8" i="9"/>
  <c r="H8" i="9"/>
  <c r="F8" i="9"/>
  <c r="D8" i="9"/>
  <c r="B8" i="9"/>
  <c r="P7" i="9"/>
  <c r="N7" i="9"/>
  <c r="L7" i="9"/>
  <c r="J7" i="9"/>
  <c r="H7" i="9"/>
  <c r="F7" i="9"/>
  <c r="D7" i="9"/>
  <c r="B7" i="9"/>
  <c r="P3" i="9"/>
  <c r="N3" i="9"/>
  <c r="N2" i="9"/>
  <c r="L2" i="9"/>
  <c r="D2" i="9"/>
  <c r="B2" i="9"/>
  <c r="F9" i="8"/>
  <c r="P8" i="8"/>
  <c r="N8" i="8"/>
  <c r="L8" i="8"/>
  <c r="J8" i="8"/>
  <c r="H8" i="8"/>
  <c r="F8" i="8"/>
  <c r="D8" i="8"/>
  <c r="B8" i="8"/>
  <c r="P7" i="8"/>
  <c r="N7" i="8"/>
  <c r="L7" i="8"/>
  <c r="J7" i="8"/>
  <c r="H7" i="8"/>
  <c r="F7" i="8"/>
  <c r="D7" i="8"/>
  <c r="B7" i="8"/>
  <c r="P3" i="8"/>
  <c r="N3" i="8"/>
  <c r="N2" i="8"/>
  <c r="L2" i="8"/>
  <c r="D2" i="8"/>
  <c r="B2" i="8"/>
  <c r="B14" i="7" l="1"/>
  <c r="D14" i="7"/>
  <c r="F14" i="7"/>
  <c r="H14" i="7"/>
  <c r="J14" i="7"/>
  <c r="L14" i="7"/>
  <c r="N14" i="7"/>
  <c r="P14" i="7"/>
  <c r="R14" i="7"/>
  <c r="T14" i="7"/>
  <c r="V14" i="7"/>
  <c r="W14" i="7"/>
  <c r="X14" i="7"/>
  <c r="Y14" i="7"/>
  <c r="F9" i="7"/>
  <c r="P8" i="7"/>
  <c r="N8" i="7"/>
  <c r="L8" i="7"/>
  <c r="J8" i="7"/>
  <c r="H8" i="7"/>
  <c r="F8" i="7"/>
  <c r="D8" i="7"/>
  <c r="B8" i="7"/>
  <c r="P7" i="7"/>
  <c r="N7" i="7"/>
  <c r="L7" i="7"/>
  <c r="J7" i="7"/>
  <c r="H7" i="7"/>
  <c r="F7" i="7"/>
  <c r="D7" i="7"/>
  <c r="B7" i="7"/>
  <c r="P3" i="7"/>
  <c r="N3" i="7"/>
  <c r="N2" i="7"/>
  <c r="L2" i="7"/>
  <c r="D2" i="7"/>
  <c r="B2" i="7"/>
  <c r="F9" i="6"/>
  <c r="P8" i="6"/>
  <c r="N8" i="6"/>
  <c r="L8" i="6"/>
  <c r="J8" i="6"/>
  <c r="H8" i="6"/>
  <c r="F8" i="6"/>
  <c r="D8" i="6"/>
  <c r="B8" i="6"/>
  <c r="P7" i="6"/>
  <c r="N7" i="6"/>
  <c r="L7" i="6"/>
  <c r="J7" i="6"/>
  <c r="H7" i="6"/>
  <c r="F7" i="6"/>
  <c r="D7" i="6"/>
  <c r="B7" i="6"/>
  <c r="P3" i="6"/>
  <c r="N3" i="6"/>
  <c r="N2" i="6"/>
  <c r="L2" i="6"/>
  <c r="D2" i="6"/>
  <c r="B2" i="6"/>
  <c r="F9" i="5"/>
  <c r="L8" i="5"/>
  <c r="J8" i="5"/>
  <c r="H8" i="5"/>
  <c r="F8" i="5"/>
  <c r="D8" i="5"/>
  <c r="B8" i="5"/>
  <c r="L7" i="5"/>
  <c r="J7" i="5"/>
  <c r="H7" i="5"/>
  <c r="F7" i="5"/>
  <c r="D7" i="5"/>
  <c r="B7" i="5"/>
  <c r="L2" i="5"/>
  <c r="D2" i="5"/>
  <c r="B2" i="5"/>
  <c r="P3" i="5"/>
  <c r="N3" i="5"/>
  <c r="N2" i="5"/>
  <c r="F9" i="4"/>
  <c r="N8" i="4"/>
  <c r="L8" i="4"/>
  <c r="J8" i="4"/>
  <c r="H8" i="4"/>
  <c r="F8" i="4"/>
  <c r="D8" i="4"/>
  <c r="B8" i="4"/>
  <c r="N7" i="4"/>
  <c r="L7" i="4"/>
  <c r="J7" i="4"/>
  <c r="H7" i="4"/>
  <c r="F7" i="4"/>
  <c r="D7" i="4"/>
  <c r="B7" i="4"/>
  <c r="N4" i="4"/>
  <c r="N2" i="4"/>
  <c r="L2" i="4"/>
  <c r="D2" i="4"/>
  <c r="B2" i="4"/>
  <c r="F9" i="3"/>
  <c r="J8" i="3"/>
  <c r="H8" i="3"/>
  <c r="F8" i="3"/>
  <c r="D8" i="3"/>
  <c r="J7" i="3"/>
  <c r="H7" i="3"/>
  <c r="F7" i="3"/>
  <c r="D7" i="3"/>
  <c r="D2" i="3"/>
  <c r="N4" i="3"/>
  <c r="N2" i="3"/>
  <c r="L8" i="3"/>
  <c r="B8" i="3"/>
  <c r="L7" i="3"/>
  <c r="B7" i="3"/>
  <c r="L2" i="3"/>
  <c r="B2" i="3"/>
  <c r="P3" i="2"/>
  <c r="N3" i="2"/>
  <c r="N2" i="2"/>
  <c r="L2" i="2"/>
  <c r="D2" i="2"/>
  <c r="B2" i="2"/>
  <c r="R18" i="24" l="1"/>
  <c r="V24" i="22"/>
  <c r="T24" i="22"/>
  <c r="R24" i="22"/>
  <c r="B19" i="18"/>
  <c r="V19" i="18"/>
  <c r="T19" i="18"/>
  <c r="R19" i="18"/>
  <c r="B21" i="15"/>
  <c r="T21" i="15"/>
  <c r="B23" i="14"/>
  <c r="V23" i="14"/>
  <c r="T23" i="14"/>
  <c r="R23" i="14"/>
  <c r="T38" i="9"/>
  <c r="R38" i="9"/>
  <c r="V22" i="2"/>
  <c r="T22" i="2"/>
  <c r="R22" i="2"/>
  <c r="P21" i="19" l="1"/>
  <c r="R15" i="24"/>
  <c r="T15" i="24"/>
  <c r="U15" i="24"/>
  <c r="V15" i="24"/>
  <c r="W15" i="24"/>
  <c r="P15" i="24"/>
  <c r="P21" i="22"/>
  <c r="N21" i="22"/>
  <c r="L21" i="22"/>
  <c r="J21" i="22"/>
  <c r="P15" i="21"/>
  <c r="P21" i="20"/>
  <c r="N21" i="20"/>
  <c r="L21" i="20"/>
  <c r="P16" i="18"/>
  <c r="P20" i="14"/>
  <c r="P26" i="13"/>
  <c r="N26" i="13"/>
  <c r="L26" i="13"/>
  <c r="J26" i="13"/>
  <c r="P14" i="10"/>
  <c r="P18" i="10" s="1"/>
  <c r="N14" i="10"/>
  <c r="N18" i="10" s="1"/>
  <c r="L14" i="10"/>
  <c r="L18" i="10" s="1"/>
  <c r="J14" i="10"/>
  <c r="J18" i="10" s="1"/>
  <c r="H14" i="10"/>
  <c r="H18" i="10" s="1"/>
  <c r="F14" i="10"/>
  <c r="F18" i="10" s="1"/>
  <c r="D14" i="10"/>
  <c r="D18" i="10" s="1"/>
  <c r="B14" i="10"/>
  <c r="B18" i="10" s="1"/>
  <c r="P35" i="9"/>
  <c r="N19" i="8"/>
  <c r="N23" i="8" s="1"/>
  <c r="L19" i="8"/>
  <c r="L23" i="8" s="1"/>
  <c r="J19" i="8"/>
  <c r="J23" i="8" s="1"/>
  <c r="H19" i="8"/>
  <c r="H23" i="8" s="1"/>
  <c r="F19" i="8"/>
  <c r="F23" i="8" s="1"/>
  <c r="T18" i="7"/>
  <c r="R18" i="7"/>
  <c r="T17" i="6"/>
  <c r="T21" i="6" s="1"/>
  <c r="P8" i="5"/>
  <c r="N8" i="5"/>
  <c r="P7" i="5"/>
  <c r="N7" i="5"/>
  <c r="N17" i="4"/>
  <c r="N21" i="4" s="1"/>
  <c r="L17" i="4"/>
  <c r="L21" i="4" s="1"/>
  <c r="J17" i="4"/>
  <c r="H17" i="4"/>
  <c r="H21" i="4" s="1"/>
  <c r="F17" i="4"/>
  <c r="D17" i="4"/>
  <c r="N8" i="3"/>
  <c r="N7" i="3"/>
  <c r="L25" i="22" l="1"/>
  <c r="P25" i="22"/>
  <c r="J25" i="22"/>
  <c r="N25" i="22"/>
  <c r="P39" i="9"/>
  <c r="J21" i="4"/>
  <c r="F21" i="4"/>
  <c r="D21" i="4"/>
  <c r="B15" i="24" l="1"/>
  <c r="D15" i="24"/>
  <c r="F15" i="24"/>
  <c r="H15" i="24"/>
  <c r="J15" i="24"/>
  <c r="L15" i="24"/>
  <c r="N15" i="24"/>
  <c r="B18" i="23"/>
  <c r="D18" i="23"/>
  <c r="F18" i="23"/>
  <c r="H18" i="23"/>
  <c r="J18" i="23"/>
  <c r="L18" i="23"/>
  <c r="N18" i="23"/>
  <c r="P18" i="23"/>
  <c r="Q18" i="23"/>
  <c r="R18" i="23"/>
  <c r="S18" i="23"/>
  <c r="B21" i="22"/>
  <c r="D21" i="22"/>
  <c r="F21" i="22"/>
  <c r="H21" i="22"/>
  <c r="R21" i="22"/>
  <c r="R25" i="22" s="1"/>
  <c r="T21" i="22"/>
  <c r="T25" i="22" s="1"/>
  <c r="V21" i="22"/>
  <c r="V25" i="22" s="1"/>
  <c r="X21" i="22"/>
  <c r="Y21" i="22"/>
  <c r="Z21" i="22"/>
  <c r="AA21" i="22"/>
  <c r="B15" i="21"/>
  <c r="D15" i="21"/>
  <c r="F15" i="21"/>
  <c r="H15" i="21"/>
  <c r="J15" i="21"/>
  <c r="L15" i="21"/>
  <c r="N15" i="21"/>
  <c r="R15" i="21"/>
  <c r="T15" i="21"/>
  <c r="V15" i="21"/>
  <c r="W15" i="21"/>
  <c r="X15" i="21"/>
  <c r="Y15" i="21"/>
  <c r="B21" i="20"/>
  <c r="D21" i="20"/>
  <c r="F21" i="20"/>
  <c r="H21" i="20"/>
  <c r="J21" i="20"/>
  <c r="R21" i="20"/>
  <c r="T21" i="20"/>
  <c r="V21" i="20"/>
  <c r="X21" i="20"/>
  <c r="Z21" i="20"/>
  <c r="AA21" i="20"/>
  <c r="AB21" i="20"/>
  <c r="AC21" i="20"/>
  <c r="B21" i="19"/>
  <c r="D21" i="19"/>
  <c r="F21" i="19"/>
  <c r="H21" i="19"/>
  <c r="J21" i="19"/>
  <c r="L21" i="19"/>
  <c r="N21" i="19"/>
  <c r="R21" i="19"/>
  <c r="T21" i="19"/>
  <c r="V21" i="19"/>
  <c r="W21" i="19"/>
  <c r="X21" i="19"/>
  <c r="Y21" i="19"/>
  <c r="B16" i="18"/>
  <c r="D16" i="18"/>
  <c r="F16" i="18"/>
  <c r="H16" i="18"/>
  <c r="J16" i="18"/>
  <c r="L16" i="18"/>
  <c r="N16" i="18"/>
  <c r="R16" i="18"/>
  <c r="T16" i="18"/>
  <c r="V16" i="18"/>
  <c r="X16" i="18"/>
  <c r="Y16" i="18"/>
  <c r="Z16" i="18"/>
  <c r="AA16" i="18"/>
  <c r="B17" i="17"/>
  <c r="D17" i="17"/>
  <c r="F17" i="17"/>
  <c r="H17" i="17"/>
  <c r="J17" i="17"/>
  <c r="L17" i="17"/>
  <c r="N17" i="17"/>
  <c r="P17" i="17"/>
  <c r="Q17" i="17"/>
  <c r="R17" i="17"/>
  <c r="S17" i="17"/>
  <c r="B14" i="16"/>
  <c r="D14" i="16"/>
  <c r="F14" i="16"/>
  <c r="H14" i="16"/>
  <c r="J14" i="16"/>
  <c r="L14" i="16"/>
  <c r="N14" i="16"/>
  <c r="P14" i="16"/>
  <c r="Q14" i="16"/>
  <c r="R14" i="16"/>
  <c r="S14" i="16"/>
  <c r="B18" i="15"/>
  <c r="D18" i="15"/>
  <c r="F18" i="15"/>
  <c r="H18" i="15"/>
  <c r="J18" i="15"/>
  <c r="L18" i="15"/>
  <c r="N18" i="15"/>
  <c r="P18" i="15"/>
  <c r="R18" i="15"/>
  <c r="T18" i="15"/>
  <c r="V18" i="15"/>
  <c r="W18" i="15"/>
  <c r="X18" i="15"/>
  <c r="Y18" i="15"/>
  <c r="B20" i="14"/>
  <c r="D20" i="14"/>
  <c r="F20" i="14"/>
  <c r="H20" i="14"/>
  <c r="J20" i="14"/>
  <c r="L20" i="14"/>
  <c r="N20" i="14"/>
  <c r="R20" i="14"/>
  <c r="T20" i="14"/>
  <c r="V20" i="14"/>
  <c r="X20" i="14"/>
  <c r="Y20" i="14"/>
  <c r="Z20" i="14"/>
  <c r="AA20" i="14"/>
  <c r="B26" i="13"/>
  <c r="D26" i="13"/>
  <c r="F26" i="13"/>
  <c r="H26" i="13"/>
  <c r="R26" i="13"/>
  <c r="T26" i="13"/>
  <c r="V26" i="13"/>
  <c r="W26" i="13"/>
  <c r="X26" i="13"/>
  <c r="Y26" i="13"/>
  <c r="B30" i="12"/>
  <c r="D30" i="12"/>
  <c r="F30" i="12"/>
  <c r="H30" i="12"/>
  <c r="J30" i="12"/>
  <c r="L30" i="12"/>
  <c r="N30" i="12"/>
  <c r="P30" i="12"/>
  <c r="Q30" i="12"/>
  <c r="R30" i="12"/>
  <c r="S30" i="12"/>
  <c r="B14" i="11"/>
  <c r="D14" i="11"/>
  <c r="F14" i="11"/>
  <c r="H14" i="11"/>
  <c r="J14" i="11"/>
  <c r="L14" i="11"/>
  <c r="N14" i="11"/>
  <c r="P14" i="11"/>
  <c r="R14" i="11"/>
  <c r="R18" i="11" s="1"/>
  <c r="T14" i="11"/>
  <c r="T18" i="11" s="1"/>
  <c r="V14" i="11"/>
  <c r="W14" i="11"/>
  <c r="X14" i="11"/>
  <c r="Y14" i="11"/>
  <c r="R14" i="10"/>
  <c r="R18" i="10" s="1"/>
  <c r="T14" i="10"/>
  <c r="U14" i="10"/>
  <c r="V14" i="10"/>
  <c r="W14" i="10"/>
  <c r="B35" i="9"/>
  <c r="D35" i="9"/>
  <c r="F35" i="9"/>
  <c r="H35" i="9"/>
  <c r="J35" i="9"/>
  <c r="L35" i="9"/>
  <c r="N35" i="9"/>
  <c r="R35" i="9"/>
  <c r="R39" i="9" s="1"/>
  <c r="T35" i="9"/>
  <c r="T39" i="9" s="1"/>
  <c r="V35" i="9"/>
  <c r="W35" i="9"/>
  <c r="X35" i="9"/>
  <c r="Y35" i="9"/>
  <c r="B19" i="8"/>
  <c r="D19" i="8"/>
  <c r="P19" i="8"/>
  <c r="R19" i="8"/>
  <c r="R23" i="8" s="1"/>
  <c r="T19" i="8"/>
  <c r="T23" i="8" s="1"/>
  <c r="V19" i="8"/>
  <c r="V23" i="8" s="1"/>
  <c r="X19" i="8"/>
  <c r="X23" i="8" s="1"/>
  <c r="Z19" i="8"/>
  <c r="AA19" i="8"/>
  <c r="AB19" i="8"/>
  <c r="AC19" i="8"/>
  <c r="B17" i="6"/>
  <c r="D17" i="6"/>
  <c r="F17" i="6"/>
  <c r="H17" i="6"/>
  <c r="J17" i="6"/>
  <c r="L17" i="6"/>
  <c r="N17" i="6"/>
  <c r="P17" i="6"/>
  <c r="R17" i="6"/>
  <c r="R21" i="6" s="1"/>
  <c r="V17" i="6"/>
  <c r="W17" i="6"/>
  <c r="X17" i="6"/>
  <c r="Y17" i="6"/>
  <c r="B15" i="5"/>
  <c r="D15" i="5"/>
  <c r="F15" i="5"/>
  <c r="H15" i="5"/>
  <c r="J15" i="5"/>
  <c r="L15" i="5"/>
  <c r="N15" i="5"/>
  <c r="P15" i="5"/>
  <c r="R15" i="5"/>
  <c r="R19" i="5" s="1"/>
  <c r="T15" i="5"/>
  <c r="T19" i="5" s="1"/>
  <c r="V15" i="5"/>
  <c r="W15" i="5"/>
  <c r="X15" i="5"/>
  <c r="Y15" i="5"/>
  <c r="B17" i="4"/>
  <c r="P17" i="4"/>
  <c r="P21" i="4" s="1"/>
  <c r="R17" i="4"/>
  <c r="R21" i="4" s="1"/>
  <c r="T17" i="4"/>
  <c r="T21" i="4" s="1"/>
  <c r="V17" i="4"/>
  <c r="V21" i="4" s="1"/>
  <c r="X17" i="4"/>
  <c r="Y17" i="4"/>
  <c r="Z17" i="4"/>
  <c r="AA17" i="4"/>
  <c r="B34" i="3"/>
  <c r="D34" i="3"/>
  <c r="F34" i="3"/>
  <c r="H34" i="3"/>
  <c r="J34" i="3"/>
  <c r="L34" i="3"/>
  <c r="N34" i="3"/>
  <c r="P34" i="3"/>
  <c r="Q34" i="3"/>
  <c r="R34" i="3"/>
  <c r="S34" i="3"/>
  <c r="B7" i="2"/>
  <c r="D7" i="2"/>
  <c r="F7" i="2"/>
  <c r="H7" i="2"/>
  <c r="J7" i="2"/>
  <c r="L7" i="2"/>
  <c r="N7" i="2"/>
  <c r="P7" i="2"/>
  <c r="B8" i="2"/>
  <c r="D8" i="2"/>
  <c r="F8" i="2"/>
  <c r="H8" i="2"/>
  <c r="J8" i="2"/>
  <c r="L8" i="2"/>
  <c r="N8" i="2"/>
  <c r="P8" i="2"/>
  <c r="F9" i="2"/>
  <c r="B19" i="2"/>
  <c r="B23" i="2" s="1"/>
  <c r="D19" i="2"/>
  <c r="F19" i="2"/>
  <c r="H19" i="2"/>
  <c r="J19" i="2"/>
  <c r="L19" i="2"/>
  <c r="N19" i="2"/>
  <c r="P19" i="2"/>
  <c r="R19" i="2"/>
  <c r="R23" i="2" s="1"/>
  <c r="T19" i="2"/>
  <c r="T23" i="2" s="1"/>
  <c r="V19" i="2"/>
  <c r="V23" i="2" s="1"/>
  <c r="X19" i="2"/>
  <c r="Y19" i="2"/>
  <c r="Z19" i="2"/>
  <c r="AA19" i="2"/>
  <c r="B25" i="22" l="1"/>
  <c r="H25" i="22"/>
  <c r="F25" i="22"/>
  <c r="D25" i="22"/>
  <c r="B19" i="16"/>
  <c r="H19" i="16"/>
  <c r="N19" i="16"/>
  <c r="F19" i="16"/>
  <c r="J19" i="16"/>
  <c r="L19" i="16"/>
  <c r="D19" i="16"/>
  <c r="P18" i="11"/>
  <c r="N18" i="11"/>
  <c r="L18" i="11"/>
  <c r="D18" i="11"/>
  <c r="H18" i="11"/>
  <c r="F18" i="11"/>
  <c r="J18" i="11"/>
  <c r="B18" i="11"/>
  <c r="L39" i="9"/>
  <c r="D39" i="9"/>
  <c r="J39" i="9"/>
  <c r="B39" i="9"/>
  <c r="H39" i="9"/>
  <c r="N39" i="9"/>
  <c r="F39" i="9"/>
  <c r="P23" i="8"/>
  <c r="D23" i="8"/>
  <c r="B23" i="8"/>
  <c r="P18" i="7"/>
  <c r="H18" i="7"/>
  <c r="N18" i="7"/>
  <c r="F18" i="7"/>
  <c r="L18" i="7"/>
  <c r="D18" i="7"/>
  <c r="J18" i="7"/>
  <c r="B18" i="7"/>
  <c r="D21" i="6"/>
  <c r="P21" i="6"/>
  <c r="J21" i="6"/>
  <c r="B21" i="6"/>
  <c r="H21" i="6"/>
  <c r="L21" i="6"/>
  <c r="N21" i="6"/>
  <c r="F21" i="6"/>
  <c r="N19" i="5"/>
  <c r="F19" i="5"/>
  <c r="L19" i="5"/>
  <c r="D19" i="5"/>
  <c r="J19" i="5"/>
  <c r="B19" i="5"/>
  <c r="P19" i="5"/>
  <c r="H19" i="5"/>
  <c r="B21" i="4"/>
  <c r="J38" i="3"/>
  <c r="H38" i="3"/>
  <c r="N38" i="3"/>
  <c r="F38" i="3"/>
  <c r="B38" i="3"/>
  <c r="L38" i="3"/>
  <c r="D38" i="3"/>
  <c r="L23" i="2"/>
  <c r="D23" i="2"/>
  <c r="J23" i="2"/>
  <c r="P23" i="2"/>
  <c r="H23" i="2"/>
  <c r="N23" i="2"/>
  <c r="F23" i="2"/>
</calcChain>
</file>

<file path=xl/sharedStrings.xml><?xml version="1.0" encoding="utf-8"?>
<sst xmlns="http://schemas.openxmlformats.org/spreadsheetml/2006/main" count="1739" uniqueCount="397">
  <si>
    <t>Grand Total</t>
  </si>
  <si>
    <t>Provisionals</t>
  </si>
  <si>
    <t>Vote by Mail</t>
  </si>
  <si>
    <t>Early Voting</t>
  </si>
  <si>
    <t>Total</t>
  </si>
  <si>
    <t>Weymouth Twp</t>
  </si>
  <si>
    <t>Ventnor</t>
  </si>
  <si>
    <t>Somers Point</t>
  </si>
  <si>
    <t>Port Republic</t>
  </si>
  <si>
    <t>Pleasantville</t>
  </si>
  <si>
    <t>Northfield</t>
  </si>
  <si>
    <t>Mullica</t>
  </si>
  <si>
    <t>Margate</t>
  </si>
  <si>
    <t>Longport</t>
  </si>
  <si>
    <t>Linwood</t>
  </si>
  <si>
    <t>Hammonton</t>
  </si>
  <si>
    <t>Hamilton Twp</t>
  </si>
  <si>
    <t>Galloway Twp</t>
  </si>
  <si>
    <t>Folsom</t>
  </si>
  <si>
    <t>Estell Manor</t>
  </si>
  <si>
    <t>Egg Harbor Twp</t>
  </si>
  <si>
    <t>Egg Harbor City</t>
  </si>
  <si>
    <t>Corbin City</t>
  </si>
  <si>
    <t>Buena Vista</t>
  </si>
  <si>
    <t>Buena Borough</t>
  </si>
  <si>
    <t>Brigantine</t>
  </si>
  <si>
    <t>Atlantic City</t>
  </si>
  <si>
    <t>Absecon</t>
  </si>
  <si>
    <t>GLASSNER</t>
  </si>
  <si>
    <t>Count</t>
  </si>
  <si>
    <t>Mail</t>
  </si>
  <si>
    <t>Voting</t>
  </si>
  <si>
    <t>Voters</t>
  </si>
  <si>
    <t>BERTINO</t>
  </si>
  <si>
    <t>KERN</t>
  </si>
  <si>
    <t>RUFFU</t>
  </si>
  <si>
    <t>VAN DREW</t>
  </si>
  <si>
    <t>MURPHY</t>
  </si>
  <si>
    <t>HARSHAW</t>
  </si>
  <si>
    <t>SERRANO</t>
  </si>
  <si>
    <t>BASHAW</t>
  </si>
  <si>
    <t>TRUMP</t>
  </si>
  <si>
    <t>Public</t>
  </si>
  <si>
    <t>Vote by</t>
  </si>
  <si>
    <t xml:space="preserve">Early </t>
  </si>
  <si>
    <t>Machine</t>
  </si>
  <si>
    <t xml:space="preserve">Registered </t>
  </si>
  <si>
    <t>James</t>
  </si>
  <si>
    <t>Maureen</t>
  </si>
  <si>
    <t>Michael</t>
  </si>
  <si>
    <t>Jeff</t>
  </si>
  <si>
    <t>Justin</t>
  </si>
  <si>
    <t>Albert</t>
  </si>
  <si>
    <t>Christine</t>
  </si>
  <si>
    <t>Curtis</t>
  </si>
  <si>
    <t>Donald J.</t>
  </si>
  <si>
    <t>Municipality</t>
  </si>
  <si>
    <t>Public Count</t>
  </si>
  <si>
    <t>District 5</t>
  </si>
  <si>
    <t>District 2</t>
  </si>
  <si>
    <t>at-Large</t>
  </si>
  <si>
    <t>County Commissioner</t>
  </si>
  <si>
    <t>House of Representatives</t>
  </si>
  <si>
    <t>U.S. Senator</t>
  </si>
  <si>
    <t>Choice for President &amp; District Delegates</t>
  </si>
  <si>
    <t>Provisonals</t>
  </si>
  <si>
    <t>Absecon W2 D3</t>
  </si>
  <si>
    <t>Absecon W2 D2</t>
  </si>
  <si>
    <t>Absecon W2 D1</t>
  </si>
  <si>
    <t>Absecon W1 D3</t>
  </si>
  <si>
    <t>Absecon W1 D2</t>
  </si>
  <si>
    <t>Absecon W1 D1</t>
  </si>
  <si>
    <t>Provisional</t>
  </si>
  <si>
    <t>Election Day</t>
  </si>
  <si>
    <t>EVANS</t>
  </si>
  <si>
    <t>LAROTONDA</t>
  </si>
  <si>
    <t>MARRONE</t>
  </si>
  <si>
    <t>Linda</t>
  </si>
  <si>
    <t>Nicholas</t>
  </si>
  <si>
    <t>Thomas</t>
  </si>
  <si>
    <t>Council Ward 2</t>
  </si>
  <si>
    <t>Council Ward 1</t>
  </si>
  <si>
    <t>Mayor</t>
  </si>
  <si>
    <t>Atlantic City W6 D4</t>
  </si>
  <si>
    <t>Atlantic City W6 D3</t>
  </si>
  <si>
    <t>Atlantic City W6 D2</t>
  </si>
  <si>
    <t>Atlantic City W6 D1</t>
  </si>
  <si>
    <t>Atlantic City W5 D2</t>
  </si>
  <si>
    <t>Atlantic City W5 D1</t>
  </si>
  <si>
    <t>Atlantic City W4 D4</t>
  </si>
  <si>
    <t>Atlantic City W4 D3</t>
  </si>
  <si>
    <t>Atlantic City W4 D2</t>
  </si>
  <si>
    <t>Atlantic City W4 D1</t>
  </si>
  <si>
    <t>Atlantic City W3 D4</t>
  </si>
  <si>
    <t>Atlantic City W3 D3</t>
  </si>
  <si>
    <t>Atlantic City W3 D2</t>
  </si>
  <si>
    <t>Atlantic City W3 D1</t>
  </si>
  <si>
    <t>Atlantic City W2 D3</t>
  </si>
  <si>
    <t>Atlantic City W2 D2</t>
  </si>
  <si>
    <t>Atlantic City W2 D1</t>
  </si>
  <si>
    <t>Atlantic City W1 D4</t>
  </si>
  <si>
    <t>Atlantic City W1 D3</t>
  </si>
  <si>
    <t>Atlantic City W1 D2</t>
  </si>
  <si>
    <t>Atlantic City W1 D1</t>
  </si>
  <si>
    <t>Council Ward 4</t>
  </si>
  <si>
    <t>Council Ward 3</t>
  </si>
  <si>
    <t>Brigantine Ward 04</t>
  </si>
  <si>
    <t>Brigantine Ward 03</t>
  </si>
  <si>
    <t>Brigantine Ward 02</t>
  </si>
  <si>
    <t>Brigantine Ward 01</t>
  </si>
  <si>
    <t>Buena Borough Dist 02</t>
  </si>
  <si>
    <t>Buena Borough Dist 01</t>
  </si>
  <si>
    <t>GIOVINAZZI</t>
  </si>
  <si>
    <t>Richard</t>
  </si>
  <si>
    <t>Joseph</t>
  </si>
  <si>
    <t>Council</t>
  </si>
  <si>
    <t>Buena Vista Township Dist 04</t>
  </si>
  <si>
    <t>Buena Vista Township Dist 03</t>
  </si>
  <si>
    <t>Buena Vista Township Dist 02</t>
  </si>
  <si>
    <t>Buena Vista Township Dist 01</t>
  </si>
  <si>
    <t>William</t>
  </si>
  <si>
    <t>Township Committee</t>
  </si>
  <si>
    <t>Egg Harbor City W2 D3</t>
  </si>
  <si>
    <t>Egg Harbor City W2 D2</t>
  </si>
  <si>
    <t>Egg Harbor City W2 D1</t>
  </si>
  <si>
    <t>Egg Harbor City W1 D3</t>
  </si>
  <si>
    <t>Egg Harbor City W1 D2</t>
  </si>
  <si>
    <t>Egg Harbor City W1 D1</t>
  </si>
  <si>
    <t>Common Council</t>
  </si>
  <si>
    <t>Egg Harbor Township Dist 22</t>
  </si>
  <si>
    <t>Egg Harbor Township Dist 21</t>
  </si>
  <si>
    <t>Egg Harbor Township Dist 20</t>
  </si>
  <si>
    <t>Egg Harbor Township Dist 19</t>
  </si>
  <si>
    <t>Egg Harbor Township Dist 18</t>
  </si>
  <si>
    <t>Egg Harbor Township Dist 17</t>
  </si>
  <si>
    <t>Egg Harbor Township Dist 16</t>
  </si>
  <si>
    <t>Egg Harbor Township Dist 15</t>
  </si>
  <si>
    <t>Egg Harbor Township Dist 14</t>
  </si>
  <si>
    <t>Egg Harbor Township Dist 13</t>
  </si>
  <si>
    <t>Egg Harbor Township Dist 12</t>
  </si>
  <si>
    <t>Egg Harbor Township Dist 11</t>
  </si>
  <si>
    <t>Egg Harbor Township Dist 10</t>
  </si>
  <si>
    <t>Egg Harbor Township Dist 09</t>
  </si>
  <si>
    <t>Egg Harbor Township Dist 08</t>
  </si>
  <si>
    <t>Egg Harbor Township Dist 07</t>
  </si>
  <si>
    <t>Egg Harbor Township Dist 06</t>
  </si>
  <si>
    <t>Egg Harbor Township Dist 05</t>
  </si>
  <si>
    <t>Egg Harbor Township Dist 04</t>
  </si>
  <si>
    <t>Egg Harbor Township Dist 03</t>
  </si>
  <si>
    <t>Egg Harbor Township Dist 02</t>
  </si>
  <si>
    <t>Egg Harbor Township Dist 01</t>
  </si>
  <si>
    <t>SMITH</t>
  </si>
  <si>
    <t>Galloway Township Dist 17</t>
  </si>
  <si>
    <t>Galloway Township Dist 16</t>
  </si>
  <si>
    <t>Galloway Township Dist 15</t>
  </si>
  <si>
    <t>Galloway Township Dist 14</t>
  </si>
  <si>
    <t>Galloway Township Dist 13</t>
  </si>
  <si>
    <t>Galloway Township Dist 12</t>
  </si>
  <si>
    <t>Galloway Township Dist 11</t>
  </si>
  <si>
    <t>Galloway Township Dist 10</t>
  </si>
  <si>
    <t>Galloway Township Dist 09</t>
  </si>
  <si>
    <t>Galloway Township Dist 08</t>
  </si>
  <si>
    <t>Galloway Township Dist 07</t>
  </si>
  <si>
    <t>Galloway Township Dist 06</t>
  </si>
  <si>
    <t>Galloway Township Dist 05</t>
  </si>
  <si>
    <t>Galloway Township Dist 04</t>
  </si>
  <si>
    <t>Galloway Township Dist 03</t>
  </si>
  <si>
    <t>Galloway Township Dist 02</t>
  </si>
  <si>
    <t>Galloway Township Dist 01</t>
  </si>
  <si>
    <t>Hamilton Township Dist 13</t>
  </si>
  <si>
    <t>Hamilton Township Dist 12</t>
  </si>
  <si>
    <t>Hamilton Township Dist 11</t>
  </si>
  <si>
    <t>Hamilton Township Dist 10</t>
  </si>
  <si>
    <t>Hamilton Township Dist 09</t>
  </si>
  <si>
    <t>Hamilton Township Dist 08</t>
  </si>
  <si>
    <t>Hamilton Township Dist 07</t>
  </si>
  <si>
    <t>Hamilton Township Dist 06</t>
  </si>
  <si>
    <t>Hamilton Township Dist 05</t>
  </si>
  <si>
    <t>Hamilton Township Dist 04</t>
  </si>
  <si>
    <t>Hamilton Township Dist 03</t>
  </si>
  <si>
    <t>Hamilton Township Dist 02</t>
  </si>
  <si>
    <t>Hamilton Township Dist 01</t>
  </si>
  <si>
    <t>LAWS</t>
  </si>
  <si>
    <t>Robert</t>
  </si>
  <si>
    <t>Hammonton Dist 07</t>
  </si>
  <si>
    <t>Hammonton Dist 06</t>
  </si>
  <si>
    <t>Hammonton Dist 05</t>
  </si>
  <si>
    <t>Hammonton Dist 04</t>
  </si>
  <si>
    <t>Hammonton Dist 03</t>
  </si>
  <si>
    <t>Hammonton Dist 02</t>
  </si>
  <si>
    <t>Hammonton Dist 01</t>
  </si>
  <si>
    <t>CARUSO, Jr.</t>
  </si>
  <si>
    <t>Linwood W2 D3</t>
  </si>
  <si>
    <t>Linwood W2 D2</t>
  </si>
  <si>
    <t>Linwood W2 D1</t>
  </si>
  <si>
    <t>Linwood W1 D2</t>
  </si>
  <si>
    <t>Linwood W1 D1</t>
  </si>
  <si>
    <t>Margate Dist 04</t>
  </si>
  <si>
    <t>Margate Dist 03</t>
  </si>
  <si>
    <t>Margate Dist 02</t>
  </si>
  <si>
    <t>Margate Dist 01</t>
  </si>
  <si>
    <t>Mullica Township Dist 3</t>
  </si>
  <si>
    <t>Mullica Township Dist 2</t>
  </si>
  <si>
    <t>Mullica Township Dist 1</t>
  </si>
  <si>
    <t>HAGAMAN</t>
  </si>
  <si>
    <t>Edward</t>
  </si>
  <si>
    <t>Northfield W2 D4</t>
  </si>
  <si>
    <t>Northfield W2 D3</t>
  </si>
  <si>
    <t>Northfield W2 D2</t>
  </si>
  <si>
    <t>Northfield W2 D1</t>
  </si>
  <si>
    <t>Northfield W1 D4</t>
  </si>
  <si>
    <t>Northfield W1 D3</t>
  </si>
  <si>
    <t>Northfield W1 D2</t>
  </si>
  <si>
    <t>Northfield W1 D1</t>
  </si>
  <si>
    <t>Pleasantville W2 D4</t>
  </si>
  <si>
    <t>Pleasantville W2 D3</t>
  </si>
  <si>
    <t>Pleasantville W2 D2</t>
  </si>
  <si>
    <t>Pleasantville W2 D1</t>
  </si>
  <si>
    <t>Pleasantville W1 D4</t>
  </si>
  <si>
    <t>Pleasantville W1 D3</t>
  </si>
  <si>
    <t>Pleasantville W1 D2</t>
  </si>
  <si>
    <t>Pleasantville W1 D1</t>
  </si>
  <si>
    <t>Port Republic Ward 2</t>
  </si>
  <si>
    <t>Port Republic Ward 1</t>
  </si>
  <si>
    <t>Somers Point W2 D4</t>
  </si>
  <si>
    <t>Somers Point W2 D3</t>
  </si>
  <si>
    <t>Somers Point W2 D2</t>
  </si>
  <si>
    <t>Somers Point W2 D1</t>
  </si>
  <si>
    <t>Somers Point W1 D4</t>
  </si>
  <si>
    <t>Somers Point W1 D3</t>
  </si>
  <si>
    <t>Somers Point W1 D2</t>
  </si>
  <si>
    <t>Somers Point W1 D1</t>
  </si>
  <si>
    <t>Dennis</t>
  </si>
  <si>
    <t>Ventnor Dist 05</t>
  </si>
  <si>
    <t>Ventnor Dist 04</t>
  </si>
  <si>
    <t>Ventnor Dist 03</t>
  </si>
  <si>
    <t>Ventnor Dist 02</t>
  </si>
  <si>
    <t>Ventnor Dist 01</t>
  </si>
  <si>
    <t>Weymouth Dist 02</t>
  </si>
  <si>
    <t>Weymouth Dist 01</t>
  </si>
  <si>
    <t>NO PETITION</t>
  </si>
  <si>
    <t>FILED</t>
  </si>
  <si>
    <t>Karen</t>
  </si>
  <si>
    <t>BEW</t>
  </si>
  <si>
    <t>Paul J.</t>
  </si>
  <si>
    <t>LETTIERI</t>
  </si>
  <si>
    <t>HANEY</t>
  </si>
  <si>
    <t>Mark</t>
  </si>
  <si>
    <t>VIRGILIO</t>
  </si>
  <si>
    <t>Patricia</t>
  </si>
  <si>
    <t>ANDALORO</t>
  </si>
  <si>
    <t>Aaron</t>
  </si>
  <si>
    <t>KRENZER</t>
  </si>
  <si>
    <t>Ellen</t>
  </si>
  <si>
    <t>TESTA</t>
  </si>
  <si>
    <t>SCHULTE</t>
  </si>
  <si>
    <t>LaVerne</t>
  </si>
  <si>
    <t>KIRN</t>
  </si>
  <si>
    <t>Ingrid E.</t>
  </si>
  <si>
    <t>NIEVES-CLARK</t>
  </si>
  <si>
    <t>Kasey M.</t>
  </si>
  <si>
    <t>Joseph A.</t>
  </si>
  <si>
    <t>Benjamin F</t>
  </si>
  <si>
    <t>ATTIANESE</t>
  </si>
  <si>
    <t>RICCI, Jr.</t>
  </si>
  <si>
    <t>RISLEY</t>
  </si>
  <si>
    <t>Ray R.</t>
  </si>
  <si>
    <t>ELLIS, Jr.</t>
  </si>
  <si>
    <t>PAULS</t>
  </si>
  <si>
    <t>MASKER</t>
  </si>
  <si>
    <t>NORMAN</t>
  </si>
  <si>
    <t>Greg</t>
  </si>
  <si>
    <t>CONWAY</t>
  </si>
  <si>
    <t>CHEEK</t>
  </si>
  <si>
    <t>Renee</t>
  </si>
  <si>
    <t>RODIO</t>
  </si>
  <si>
    <t>SEPE</t>
  </si>
  <si>
    <t>Enrico "Rick" V.</t>
  </si>
  <si>
    <t>Kenneth V.</t>
  </si>
  <si>
    <t>KELLY</t>
  </si>
  <si>
    <t>Blair</t>
  </si>
  <si>
    <t>ALBRIGHT</t>
  </si>
  <si>
    <t>Glen</t>
  </si>
  <si>
    <t>FORMAN</t>
  </si>
  <si>
    <t>Kristi</t>
  </si>
  <si>
    <t>HANSELMANN</t>
  </si>
  <si>
    <t>Brian L.</t>
  </si>
  <si>
    <t>Carolyn</t>
  </si>
  <si>
    <t>BUCCI</t>
  </si>
  <si>
    <t>Council-at-Large</t>
  </si>
  <si>
    <t>Roger</t>
  </si>
  <si>
    <t>GIBERSON</t>
  </si>
  <si>
    <t>Steven</t>
  </si>
  <si>
    <t>ALLGEYER</t>
  </si>
  <si>
    <t>David L.</t>
  </si>
  <si>
    <t>CRAWFORD</t>
  </si>
  <si>
    <t>Kirk J.</t>
  </si>
  <si>
    <t>GERETY</t>
  </si>
  <si>
    <t>Janice</t>
  </si>
  <si>
    <t>JOHNSTON</t>
  </si>
  <si>
    <t>Howard W.</t>
  </si>
  <si>
    <t>DILL</t>
  </si>
  <si>
    <t>Kenneth R.</t>
  </si>
  <si>
    <t>HAESER</t>
  </si>
  <si>
    <t>Handcount</t>
  </si>
  <si>
    <t>Subtotal</t>
  </si>
  <si>
    <t>Township Committee                1 YR Unexpired Term</t>
  </si>
  <si>
    <t>Choice for President &amp; 1st District Delegates</t>
  </si>
  <si>
    <t>Choice for President &amp; 3rd District Delegates</t>
  </si>
  <si>
    <t>Choice for President &amp; 5th District Delegates</t>
  </si>
  <si>
    <t>Terrisa</t>
  </si>
  <si>
    <t>Joseph R.</t>
  </si>
  <si>
    <t>UNCOMMITTED</t>
  </si>
  <si>
    <t>Lawrence</t>
  </si>
  <si>
    <t>Andy</t>
  </si>
  <si>
    <t>Joseph F.</t>
  </si>
  <si>
    <t>Tim</t>
  </si>
  <si>
    <t>Rodney A.</t>
  </si>
  <si>
    <t>Kim</t>
  </si>
  <si>
    <t>Joanne</t>
  </si>
  <si>
    <t>Susan</t>
  </si>
  <si>
    <t>BUKOVINAC</t>
  </si>
  <si>
    <t>BIDEN, Jr.</t>
  </si>
  <si>
    <t>DELEGATES</t>
  </si>
  <si>
    <t>HAMM</t>
  </si>
  <si>
    <t>KIM</t>
  </si>
  <si>
    <t>CAMPOS</t>
  </si>
  <si>
    <t>SALERNO</t>
  </si>
  <si>
    <t>ALEXANDER</t>
  </si>
  <si>
    <t>DEAN, Sr.</t>
  </si>
  <si>
    <t>RUSH</t>
  </si>
  <si>
    <t>O'BRIEN</t>
  </si>
  <si>
    <t>FAMULARO</t>
  </si>
  <si>
    <t>LAZARCHICK</t>
  </si>
  <si>
    <t>MEDINA</t>
  </si>
  <si>
    <t>1st</t>
  </si>
  <si>
    <t>3rd</t>
  </si>
  <si>
    <t>5th</t>
  </si>
  <si>
    <t>Mullica Twp</t>
  </si>
  <si>
    <t>Kimberly A.</t>
  </si>
  <si>
    <t>Brendan</t>
  </si>
  <si>
    <t>Sandra E.</t>
  </si>
  <si>
    <t>HORTON</t>
  </si>
  <si>
    <t>SANTANGELO</t>
  </si>
  <si>
    <t>CAIN</t>
  </si>
  <si>
    <t>DELUCRY</t>
  </si>
  <si>
    <t>Matthew V.</t>
  </si>
  <si>
    <t>Nikki M.</t>
  </si>
  <si>
    <t>KANE</t>
  </si>
  <si>
    <t>NICHOLS</t>
  </si>
  <si>
    <t>Lisa</t>
  </si>
  <si>
    <t>Richard S.</t>
  </si>
  <si>
    <t>Kim A.</t>
  </si>
  <si>
    <t>JIAMPETTI</t>
  </si>
  <si>
    <t>KUEHNER, Jr.</t>
  </si>
  <si>
    <t>DOVEY</t>
  </si>
  <si>
    <t>HESSE</t>
  </si>
  <si>
    <t>James "Bear"</t>
  </si>
  <si>
    <t>PESCE</t>
  </si>
  <si>
    <t>PRICE</t>
  </si>
  <si>
    <t>Judy</t>
  </si>
  <si>
    <t>BEYERS</t>
  </si>
  <si>
    <t>LINK</t>
  </si>
  <si>
    <t>BONANNO</t>
  </si>
  <si>
    <t>Mark A.</t>
  </si>
  <si>
    <t>PINO</t>
  </si>
  <si>
    <t>Joan</t>
  </si>
  <si>
    <t>Barbara Anne</t>
  </si>
  <si>
    <t>BRENNAN</t>
  </si>
  <si>
    <t>MADDEN</t>
  </si>
  <si>
    <t>Julio</t>
  </si>
  <si>
    <t>Lawrence "Tony"</t>
  </si>
  <si>
    <t>Judy M.</t>
  </si>
  <si>
    <t>Elysa</t>
  </si>
  <si>
    <t>Carla</t>
  </si>
  <si>
    <t>John M.</t>
  </si>
  <si>
    <t>Norman Lee</t>
  </si>
  <si>
    <t>Allen R.</t>
  </si>
  <si>
    <t>Sharnell S.</t>
  </si>
  <si>
    <t>Sara A.</t>
  </si>
  <si>
    <t>Andrea</t>
  </si>
  <si>
    <t>SANCHEZ, Jr.</t>
  </si>
  <si>
    <t>DAVENPORT</t>
  </si>
  <si>
    <t>WARD</t>
  </si>
  <si>
    <t>SANCHEZ</t>
  </si>
  <si>
    <t>THOMAS</t>
  </si>
  <si>
    <t>BETTIS</t>
  </si>
  <si>
    <t>DENNIS, Jr.</t>
  </si>
  <si>
    <t>MADDOX</t>
  </si>
  <si>
    <t>MORGAN</t>
  </si>
  <si>
    <t>EASON</t>
  </si>
  <si>
    <t>GRAY</t>
  </si>
  <si>
    <t>Ann Marie</t>
  </si>
  <si>
    <t>Susannah Morgan</t>
  </si>
  <si>
    <t>GIBBS</t>
  </si>
  <si>
    <t>SCAMOFFA</t>
  </si>
  <si>
    <t>SLAUGHTER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</si>
</sst>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4" fillId="0" borderId="0"/>
  </cellStyleXfs>
  <cellXfs count="243">
    <xf numFmtId="0" fontId="0" fillId="0" borderId="0" xfId="0"/>
    <xf numFmtId="0" fontId="0" fillId="0" borderId="0" xfId="0" applyAlignment="1">
      <alignment horizontal="left"/>
    </xf>
    <xf numFmtId="38" fontId="0" fillId="0" borderId="0" xfId="0" applyNumberFormat="1"/>
    <xf numFmtId="3" fontId="0" fillId="0" borderId="0" xfId="0" applyNumberFormat="1" applyAlignment="1">
      <alignment horizontal="center"/>
    </xf>
    <xf numFmtId="0" fontId="1" fillId="0" borderId="0" xfId="0" applyFont="1"/>
    <xf numFmtId="3" fontId="1" fillId="0" borderId="0" xfId="0" applyNumberFormat="1" applyFont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left"/>
    </xf>
    <xf numFmtId="3" fontId="0" fillId="0" borderId="2" xfId="0" applyNumberFormat="1" applyBorder="1" applyAlignment="1">
      <alignment horizontal="center"/>
    </xf>
    <xf numFmtId="37" fontId="3" fillId="0" borderId="0" xfId="0" applyNumberFormat="1" applyFont="1" applyAlignment="1">
      <alignment horizontal="left"/>
    </xf>
    <xf numFmtId="3" fontId="0" fillId="0" borderId="3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3" fillId="0" borderId="0" xfId="0" applyNumberFormat="1" applyFont="1" applyAlignment="1">
      <alignment horizontal="left"/>
    </xf>
    <xf numFmtId="3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37" fontId="0" fillId="0" borderId="3" xfId="0" applyNumberFormat="1" applyBorder="1" applyAlignment="1">
      <alignment horizontal="center"/>
    </xf>
    <xf numFmtId="3" fontId="2" fillId="0" borderId="0" xfId="1" applyNumberFormat="1" applyFont="1" applyAlignment="1">
      <alignment horizontal="center" vertical="center"/>
    </xf>
    <xf numFmtId="0" fontId="0" fillId="0" borderId="0" xfId="0" applyAlignment="1">
      <alignment vertical="top"/>
    </xf>
    <xf numFmtId="10" fontId="0" fillId="0" borderId="0" xfId="0" applyNumberFormat="1" applyAlignment="1">
      <alignment vertical="top"/>
    </xf>
    <xf numFmtId="3" fontId="3" fillId="0" borderId="5" xfId="1" applyNumberFormat="1" applyFont="1" applyBorder="1" applyAlignment="1">
      <alignment horizontal="center" vertical="top" wrapText="1"/>
    </xf>
    <xf numFmtId="3" fontId="3" fillId="0" borderId="6" xfId="1" applyNumberFormat="1" applyFont="1" applyBorder="1" applyAlignment="1">
      <alignment horizontal="center" vertical="top" wrapText="1"/>
    </xf>
    <xf numFmtId="3" fontId="3" fillId="0" borderId="7" xfId="1" applyNumberFormat="1" applyFont="1" applyBorder="1" applyAlignment="1">
      <alignment horizontal="center" vertical="top" wrapText="1"/>
    </xf>
    <xf numFmtId="0" fontId="0" fillId="0" borderId="0" xfId="0" applyFill="1" applyBorder="1" applyAlignment="1">
      <alignment vertical="top"/>
    </xf>
    <xf numFmtId="0" fontId="0" fillId="0" borderId="0" xfId="0" applyFill="1" applyBorder="1"/>
    <xf numFmtId="0" fontId="0" fillId="0" borderId="8" xfId="0" applyFill="1" applyBorder="1" applyAlignment="1">
      <alignment vertical="top"/>
    </xf>
    <xf numFmtId="0" fontId="0" fillId="0" borderId="0" xfId="0" applyFill="1" applyBorder="1" applyAlignment="1">
      <alignment horizontal="center" vertical="top"/>
    </xf>
    <xf numFmtId="0" fontId="0" fillId="0" borderId="5" xfId="0" applyFill="1" applyBorder="1" applyAlignment="1">
      <alignment horizontal="center" vertical="top"/>
    </xf>
    <xf numFmtId="0" fontId="0" fillId="0" borderId="6" xfId="0" applyFill="1" applyBorder="1" applyAlignment="1">
      <alignment horizontal="center" vertical="top"/>
    </xf>
    <xf numFmtId="0" fontId="0" fillId="0" borderId="7" xfId="0" applyFill="1" applyBorder="1" applyAlignment="1">
      <alignment horizontal="center" vertical="top"/>
    </xf>
    <xf numFmtId="3" fontId="2" fillId="0" borderId="0" xfId="1" applyNumberFormat="1" applyFont="1" applyAlignment="1">
      <alignment horizontal="center" vertical="top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3" fontId="3" fillId="0" borderId="9" xfId="1" applyNumberFormat="1" applyFont="1" applyBorder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 wrapText="1"/>
    </xf>
    <xf numFmtId="3" fontId="3" fillId="0" borderId="10" xfId="1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10" fontId="0" fillId="0" borderId="0" xfId="0" applyNumberFormat="1"/>
    <xf numFmtId="3" fontId="3" fillId="0" borderId="12" xfId="1" applyNumberFormat="1" applyFont="1" applyBorder="1" applyAlignment="1">
      <alignment horizontal="center" vertical="center" wrapText="1"/>
    </xf>
    <xf numFmtId="3" fontId="3" fillId="0" borderId="13" xfId="1" applyNumberFormat="1" applyFont="1" applyBorder="1" applyAlignment="1">
      <alignment horizontal="center" vertical="center" wrapText="1"/>
    </xf>
    <xf numFmtId="3" fontId="3" fillId="0" borderId="14" xfId="1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/>
    </xf>
    <xf numFmtId="164" fontId="2" fillId="2" borderId="17" xfId="0" applyNumberFormat="1" applyFont="1" applyFill="1" applyBorder="1" applyAlignment="1">
      <alignment horizontal="center"/>
    </xf>
    <xf numFmtId="164" fontId="2" fillId="2" borderId="18" xfId="0" applyNumberFormat="1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164" fontId="0" fillId="2" borderId="22" xfId="0" applyNumberFormat="1" applyFill="1" applyBorder="1" applyAlignment="1">
      <alignment horizontal="center"/>
    </xf>
    <xf numFmtId="164" fontId="0" fillId="2" borderId="23" xfId="0" applyNumberFormat="1" applyFill="1" applyBorder="1" applyAlignment="1">
      <alignment horizontal="center"/>
    </xf>
    <xf numFmtId="164" fontId="0" fillId="2" borderId="24" xfId="0" applyNumberFormat="1" applyFill="1" applyBorder="1" applyAlignment="1">
      <alignment horizontal="center"/>
    </xf>
    <xf numFmtId="0" fontId="1" fillId="0" borderId="0" xfId="0" applyFont="1" applyFill="1" applyBorder="1" applyAlignment="1"/>
    <xf numFmtId="49" fontId="3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1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0" fillId="2" borderId="17" xfId="0" applyFill="1" applyBorder="1"/>
    <xf numFmtId="0" fontId="0" fillId="2" borderId="0" xfId="0" applyFill="1" applyBorder="1"/>
    <xf numFmtId="3" fontId="0" fillId="0" borderId="3" xfId="0" applyNumberForma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3" fontId="1" fillId="0" borderId="0" xfId="0" applyNumberFormat="1" applyFont="1"/>
    <xf numFmtId="0" fontId="0" fillId="0" borderId="0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5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6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13" xfId="0" applyBorder="1" applyAlignment="1">
      <alignment horizontal="center"/>
    </xf>
    <xf numFmtId="0" fontId="0" fillId="0" borderId="0" xfId="0" applyFont="1" applyAlignment="1">
      <alignment horizontal="center"/>
    </xf>
    <xf numFmtId="3" fontId="0" fillId="0" borderId="27" xfId="0" applyNumberFormat="1" applyBorder="1" applyAlignment="1">
      <alignment horizontal="center"/>
    </xf>
    <xf numFmtId="3" fontId="2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3" fontId="3" fillId="0" borderId="0" xfId="1" applyNumberFormat="1" applyFont="1" applyAlignment="1">
      <alignment horizontal="center" vertical="center" wrapText="1"/>
    </xf>
    <xf numFmtId="3" fontId="2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28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15" xfId="0" applyBorder="1"/>
    <xf numFmtId="0" fontId="0" fillId="0" borderId="11" xfId="0" applyBorder="1" applyAlignment="1">
      <alignment horizontal="center"/>
    </xf>
    <xf numFmtId="0" fontId="0" fillId="0" borderId="8" xfId="0" applyBorder="1" applyAlignment="1">
      <alignment vertical="top"/>
    </xf>
    <xf numFmtId="0" fontId="1" fillId="0" borderId="15" xfId="0" applyFont="1" applyBorder="1" applyAlignment="1">
      <alignment horizontal="center"/>
    </xf>
    <xf numFmtId="0" fontId="0" fillId="0" borderId="15" xfId="0" applyFill="1" applyBorder="1"/>
    <xf numFmtId="0" fontId="1" fillId="2" borderId="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24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3" fontId="3" fillId="0" borderId="0" xfId="1" applyNumberFormat="1" applyFont="1" applyAlignment="1">
      <alignment horizontal="center" vertical="center" wrapText="1"/>
    </xf>
    <xf numFmtId="3" fontId="2" fillId="0" borderId="0" xfId="1" applyNumberFormat="1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164" fontId="1" fillId="2" borderId="20" xfId="0" applyNumberFormat="1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1" fillId="2" borderId="19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0" fillId="0" borderId="27" xfId="0" applyFont="1" applyBorder="1" applyAlignment="1">
      <alignment horizontal="center"/>
    </xf>
    <xf numFmtId="0" fontId="0" fillId="0" borderId="0" xfId="0" applyFont="1"/>
    <xf numFmtId="3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3" fontId="1" fillId="0" borderId="0" xfId="0" applyNumberFormat="1" applyFont="1" applyAlignment="1">
      <alignment horizontal="left"/>
    </xf>
    <xf numFmtId="3" fontId="2" fillId="0" borderId="0" xfId="0" applyNumberFormat="1" applyFont="1" applyAlignment="1"/>
    <xf numFmtId="3" fontId="1" fillId="0" borderId="0" xfId="0" applyNumberFormat="1" applyFont="1" applyAlignment="1"/>
    <xf numFmtId="0" fontId="0" fillId="0" borderId="28" xfId="0" applyBorder="1" applyAlignment="1">
      <alignment horizontal="center"/>
    </xf>
    <xf numFmtId="3" fontId="0" fillId="0" borderId="3" xfId="0" applyNumberFormat="1" applyFont="1" applyBorder="1" applyAlignment="1">
      <alignment horizontal="center"/>
    </xf>
    <xf numFmtId="0" fontId="0" fillId="0" borderId="29" xfId="0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0" fillId="0" borderId="15" xfId="0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horizontal="center"/>
    </xf>
    <xf numFmtId="3" fontId="3" fillId="0" borderId="0" xfId="0" applyNumberFormat="1" applyFont="1" applyFill="1" applyBorder="1" applyAlignment="1"/>
    <xf numFmtId="0" fontId="0" fillId="0" borderId="8" xfId="0" applyBorder="1"/>
    <xf numFmtId="164" fontId="1" fillId="2" borderId="24" xfId="0" applyNumberFormat="1" applyFont="1" applyFill="1" applyBorder="1" applyAlignment="1">
      <alignment horizontal="center" vertical="center"/>
    </xf>
    <xf numFmtId="164" fontId="1" fillId="2" borderId="23" xfId="0" applyNumberFormat="1" applyFont="1" applyFill="1" applyBorder="1" applyAlignment="1">
      <alignment horizontal="center" vertical="center"/>
    </xf>
    <xf numFmtId="164" fontId="1" fillId="2" borderId="22" xfId="0" applyNumberFormat="1" applyFont="1" applyFill="1" applyBorder="1" applyAlignment="1">
      <alignment horizontal="center" vertical="center"/>
    </xf>
    <xf numFmtId="10" fontId="0" fillId="0" borderId="0" xfId="0" applyNumberFormat="1" applyBorder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164" fontId="1" fillId="2" borderId="2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19" xfId="0" applyNumberFormat="1" applyFont="1" applyFill="1" applyBorder="1" applyAlignment="1">
      <alignment horizontal="center" vertical="center"/>
    </xf>
    <xf numFmtId="164" fontId="1" fillId="2" borderId="18" xfId="0" applyNumberFormat="1" applyFont="1" applyFill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center" vertical="center"/>
    </xf>
    <xf numFmtId="164" fontId="1" fillId="2" borderId="16" xfId="0" applyNumberFormat="1" applyFont="1" applyFill="1" applyBorder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Fill="1" applyBorder="1"/>
    <xf numFmtId="0" fontId="0" fillId="0" borderId="6" xfId="0" applyFill="1" applyBorder="1"/>
    <xf numFmtId="0" fontId="0" fillId="0" borderId="5" xfId="0" applyFill="1" applyBorder="1"/>
    <xf numFmtId="0" fontId="0" fillId="0" borderId="8" xfId="0" applyFill="1" applyBorder="1"/>
    <xf numFmtId="0" fontId="0" fillId="0" borderId="0" xfId="0" applyAlignment="1">
      <alignment horizontal="center"/>
    </xf>
    <xf numFmtId="3" fontId="0" fillId="0" borderId="0" xfId="0" applyNumberFormat="1"/>
    <xf numFmtId="37" fontId="2" fillId="0" borderId="0" xfId="0" applyNumberFormat="1" applyFont="1" applyAlignment="1">
      <alignment horizontal="left"/>
    </xf>
    <xf numFmtId="3" fontId="0" fillId="0" borderId="21" xfId="0" applyNumberFormat="1" applyBorder="1" applyAlignment="1">
      <alignment horizontal="center"/>
    </xf>
    <xf numFmtId="0" fontId="0" fillId="0" borderId="6" xfId="0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>
      <alignment horizontal="center" vertical="center"/>
    </xf>
    <xf numFmtId="0" fontId="0" fillId="0" borderId="0" xfId="0" applyFont="1" applyBorder="1"/>
    <xf numFmtId="0" fontId="1" fillId="0" borderId="0" xfId="0" applyFont="1" applyFill="1" applyBorder="1"/>
    <xf numFmtId="0" fontId="0" fillId="0" borderId="28" xfId="0" applyFill="1" applyBorder="1" applyAlignment="1">
      <alignment horizontal="center"/>
    </xf>
    <xf numFmtId="0" fontId="1" fillId="0" borderId="0" xfId="0" applyFont="1" applyFill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3" fontId="0" fillId="0" borderId="28" xfId="0" applyNumberFormat="1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0" xfId="0" applyFill="1"/>
    <xf numFmtId="0" fontId="1" fillId="0" borderId="0" xfId="0" applyFont="1" applyFill="1"/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3" fontId="1" fillId="0" borderId="0" xfId="0" applyNumberFormat="1" applyFont="1" applyBorder="1"/>
    <xf numFmtId="0" fontId="0" fillId="0" borderId="15" xfId="0" applyBorder="1" applyAlignment="1">
      <alignment horizontal="center"/>
    </xf>
    <xf numFmtId="37" fontId="3" fillId="0" borderId="0" xfId="0" applyNumberFormat="1" applyFont="1" applyBorder="1" applyAlignment="1">
      <alignment horizontal="left"/>
    </xf>
    <xf numFmtId="0" fontId="0" fillId="0" borderId="30" xfId="0" applyBorder="1" applyAlignment="1">
      <alignment horizontal="center"/>
    </xf>
    <xf numFmtId="0" fontId="1" fillId="0" borderId="0" xfId="0" applyFont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IONS/Elections/Certification%20of%20Results/Primary%202024/2024%20Primary%20Election%20Results%20-%20Full%20-%20RE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Sheet (R)"/>
      <sheetName val="Absecon (R)"/>
      <sheetName val="Atlantic City (R)"/>
      <sheetName val="Brigantine (R)"/>
      <sheetName val="Buena Borough (R)"/>
      <sheetName val="Buena Vista Twp (R)"/>
      <sheetName val="Corbin City (R)"/>
      <sheetName val="Egg Harbor City (R)"/>
      <sheetName val="Egg Harbor Twp (R)"/>
      <sheetName val="Estell Manor (R)"/>
      <sheetName val="Folsom (R)"/>
      <sheetName val="Galloway Twp (R)"/>
      <sheetName val="Hamilton Twp (R)"/>
      <sheetName val="Hammonton (R)"/>
      <sheetName val="Linwood (R)"/>
      <sheetName val="Longport (R)"/>
      <sheetName val="Margate (R)"/>
      <sheetName val="Mullica Twp (R)"/>
      <sheetName val="Northfield (R)"/>
      <sheetName val="Pleasantville (R)"/>
      <sheetName val="Port Republic (R)"/>
      <sheetName val="Somers Point (R)"/>
      <sheetName val="Ventnor (R)"/>
      <sheetName val="Weymouth Twp (R)"/>
    </sheetNames>
    <sheetDataSet>
      <sheetData sheetId="0">
        <row r="2">
          <cell r="L2" t="str">
            <v>County Commissioner</v>
          </cell>
        </row>
        <row r="3">
          <cell r="L3" t="str">
            <v>at-Large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41"/>
  <sheetViews>
    <sheetView tabSelected="1" zoomScale="75" zoomScaleNormal="75" workbookViewId="0">
      <pane xSplit="1" ySplit="10" topLeftCell="B17" activePane="bottomRight" state="frozen"/>
      <selection activeCell="X51" sqref="X51"/>
      <selection pane="topRight" activeCell="X51" sqref="X51"/>
      <selection pane="bottomLeft" activeCell="X51" sqref="X51"/>
      <selection pane="bottomRight" activeCell="G24" sqref="G24"/>
    </sheetView>
  </sheetViews>
  <sheetFormatPr defaultRowHeight="15" x14ac:dyDescent="0.25"/>
  <cols>
    <col min="1" max="1" width="19.140625" customWidth="1"/>
    <col min="2" max="2" width="1.7109375" customWidth="1"/>
    <col min="3" max="5" width="15.42578125" customWidth="1"/>
    <col min="6" max="6" width="1.7109375" customWidth="1"/>
    <col min="7" max="9" width="15.42578125" customWidth="1"/>
    <col min="10" max="10" width="1.7109375" customWidth="1"/>
    <col min="11" max="13" width="15.42578125" customWidth="1"/>
    <col min="14" max="14" width="1.7109375" customWidth="1"/>
    <col min="15" max="15" width="13.28515625" customWidth="1"/>
    <col min="16" max="16" width="1.7109375" customWidth="1"/>
    <col min="17" max="18" width="13.28515625" customWidth="1"/>
    <col min="19" max="19" width="1.7109375" customWidth="1"/>
    <col min="20" max="20" width="13.28515625" customWidth="1"/>
    <col min="21" max="21" width="1.7109375" customWidth="1"/>
    <col min="22" max="23" width="13.28515625" customWidth="1"/>
    <col min="24" max="24" width="15.42578125" customWidth="1"/>
    <col min="25" max="25" width="1.7109375" customWidth="1"/>
    <col min="26" max="26" width="12.140625" customWidth="1"/>
    <col min="27" max="27" width="1.7109375" customWidth="1"/>
    <col min="28" max="28" width="12.140625" customWidth="1"/>
    <col min="29" max="29" width="1.7109375" customWidth="1"/>
    <col min="30" max="30" width="12.140625" customWidth="1"/>
    <col min="31" max="31" width="1.7109375" customWidth="1"/>
    <col min="32" max="37" width="12.7109375" customWidth="1"/>
    <col min="39" max="39" width="1.7109375" customWidth="1"/>
  </cols>
  <sheetData>
    <row r="2" spans="1:47" s="97" customFormat="1" x14ac:dyDescent="0.25">
      <c r="C2" s="139" t="s">
        <v>307</v>
      </c>
      <c r="D2" s="140"/>
      <c r="E2" s="141"/>
      <c r="F2" s="98"/>
      <c r="G2" s="139" t="s">
        <v>308</v>
      </c>
      <c r="H2" s="140"/>
      <c r="I2" s="141"/>
      <c r="J2" s="98"/>
      <c r="K2" s="139" t="s">
        <v>309</v>
      </c>
      <c r="L2" s="140"/>
      <c r="M2" s="141"/>
      <c r="N2" s="62"/>
      <c r="O2" s="139" t="s">
        <v>63</v>
      </c>
      <c r="P2" s="140"/>
      <c r="Q2" s="140"/>
      <c r="R2" s="141"/>
      <c r="S2" s="62"/>
      <c r="T2" s="139" t="s">
        <v>62</v>
      </c>
      <c r="U2" s="140"/>
      <c r="V2" s="140"/>
      <c r="W2" s="140"/>
      <c r="X2" s="141"/>
      <c r="Y2" s="187"/>
      <c r="Z2" s="153" t="s">
        <v>61</v>
      </c>
      <c r="AA2" s="154"/>
      <c r="AB2" s="154"/>
      <c r="AC2" s="154"/>
      <c r="AD2" s="155"/>
      <c r="AE2" s="187"/>
      <c r="AF2" s="201" t="s">
        <v>57</v>
      </c>
      <c r="AG2" s="202"/>
      <c r="AH2" s="202"/>
      <c r="AI2" s="202"/>
      <c r="AJ2" s="202"/>
      <c r="AK2" s="203"/>
      <c r="AL2" s="204"/>
    </row>
    <row r="3" spans="1:47" s="97" customFormat="1" x14ac:dyDescent="0.25">
      <c r="C3" s="142"/>
      <c r="D3" s="143"/>
      <c r="E3" s="144"/>
      <c r="F3" s="98"/>
      <c r="G3" s="142"/>
      <c r="H3" s="143"/>
      <c r="I3" s="144"/>
      <c r="J3" s="98"/>
      <c r="K3" s="142"/>
      <c r="L3" s="143"/>
      <c r="M3" s="144"/>
      <c r="N3" s="49"/>
      <c r="O3" s="142"/>
      <c r="P3" s="143"/>
      <c r="Q3" s="143"/>
      <c r="R3" s="144"/>
      <c r="S3" s="49"/>
      <c r="T3" s="142"/>
      <c r="U3" s="143"/>
      <c r="V3" s="143"/>
      <c r="W3" s="143"/>
      <c r="X3" s="144"/>
      <c r="Y3" s="205"/>
      <c r="Z3" s="156" t="s">
        <v>60</v>
      </c>
      <c r="AA3" s="114"/>
      <c r="AB3" s="143" t="s">
        <v>59</v>
      </c>
      <c r="AC3" s="114"/>
      <c r="AD3" s="158" t="s">
        <v>58</v>
      </c>
      <c r="AE3" s="206"/>
      <c r="AF3" s="207"/>
      <c r="AG3" s="208"/>
      <c r="AH3" s="208"/>
      <c r="AI3" s="208"/>
      <c r="AJ3" s="208"/>
      <c r="AK3" s="209"/>
      <c r="AL3" s="204"/>
    </row>
    <row r="4" spans="1:47" s="97" customFormat="1" x14ac:dyDescent="0.25">
      <c r="C4" s="145"/>
      <c r="D4" s="146"/>
      <c r="E4" s="147"/>
      <c r="F4" s="98"/>
      <c r="G4" s="145"/>
      <c r="H4" s="146"/>
      <c r="I4" s="147"/>
      <c r="J4" s="98"/>
      <c r="K4" s="145"/>
      <c r="L4" s="146"/>
      <c r="M4" s="147"/>
      <c r="N4" s="49"/>
      <c r="O4" s="145"/>
      <c r="P4" s="146"/>
      <c r="Q4" s="146"/>
      <c r="R4" s="147"/>
      <c r="S4" s="49"/>
      <c r="T4" s="145"/>
      <c r="U4" s="146"/>
      <c r="V4" s="146"/>
      <c r="W4" s="146"/>
      <c r="X4" s="147"/>
      <c r="Y4" s="205"/>
      <c r="Z4" s="157"/>
      <c r="AA4" s="115"/>
      <c r="AB4" s="146"/>
      <c r="AC4" s="115"/>
      <c r="AD4" s="159"/>
      <c r="AE4" s="206"/>
      <c r="AF4" s="210"/>
      <c r="AG4" s="211"/>
      <c r="AH4" s="211"/>
      <c r="AI4" s="211"/>
      <c r="AJ4" s="211"/>
      <c r="AK4" s="212"/>
      <c r="AL4" s="204"/>
    </row>
    <row r="5" spans="1:47" ht="5.0999999999999996" customHeight="1" thickBot="1" x14ac:dyDescent="0.3">
      <c r="C5" s="52"/>
      <c r="D5" s="52"/>
      <c r="E5" s="52"/>
      <c r="F5" s="30"/>
      <c r="G5" s="52"/>
      <c r="H5" s="52"/>
      <c r="I5" s="52"/>
      <c r="J5" s="30"/>
      <c r="K5" s="52"/>
      <c r="L5" s="52"/>
      <c r="M5" s="52"/>
      <c r="N5" s="51"/>
      <c r="O5" s="52"/>
      <c r="P5" s="51"/>
      <c r="Q5" s="52"/>
      <c r="R5" s="52"/>
      <c r="S5" s="51"/>
      <c r="T5" s="52"/>
      <c r="U5" s="51"/>
      <c r="V5" s="52"/>
      <c r="W5" s="52"/>
      <c r="X5" s="52"/>
      <c r="Y5" s="51"/>
      <c r="Z5" s="52"/>
      <c r="AA5" s="51"/>
      <c r="AB5" s="52"/>
      <c r="AC5" s="51"/>
      <c r="AD5" s="50"/>
      <c r="AE5" s="51"/>
      <c r="AF5" s="48"/>
      <c r="AG5" s="48"/>
      <c r="AH5" s="48"/>
      <c r="AI5" s="48"/>
      <c r="AJ5" s="48"/>
      <c r="AK5" s="48"/>
      <c r="AL5" s="39"/>
    </row>
    <row r="6" spans="1:47" ht="12.75" customHeight="1" x14ac:dyDescent="0.25">
      <c r="C6" s="81"/>
      <c r="D6" s="80"/>
      <c r="E6" s="93"/>
      <c r="F6" s="30"/>
      <c r="G6" s="81"/>
      <c r="H6" s="80"/>
      <c r="I6" s="93"/>
      <c r="J6" s="30"/>
      <c r="K6" s="81"/>
      <c r="L6" s="80"/>
      <c r="M6" s="93"/>
      <c r="N6" s="43"/>
      <c r="O6" s="47"/>
      <c r="P6" s="46"/>
      <c r="Q6" s="46"/>
      <c r="R6" s="45"/>
      <c r="S6" s="43"/>
      <c r="T6" s="47"/>
      <c r="U6" s="46"/>
      <c r="V6" s="46"/>
      <c r="W6" s="46"/>
      <c r="X6" s="45"/>
      <c r="Y6" s="43"/>
      <c r="Z6" s="44"/>
      <c r="AA6" s="43"/>
      <c r="AB6" s="44"/>
      <c r="AC6" s="43"/>
      <c r="AD6" s="44"/>
      <c r="AE6" s="43"/>
      <c r="AF6" s="42"/>
      <c r="AG6" s="41"/>
      <c r="AH6" s="41"/>
      <c r="AI6" s="41"/>
      <c r="AJ6" s="41"/>
      <c r="AK6" s="40"/>
      <c r="AL6" s="39"/>
    </row>
    <row r="7" spans="1:47" s="30" customFormat="1" ht="15" customHeight="1" x14ac:dyDescent="0.25">
      <c r="A7" s="149" t="s">
        <v>56</v>
      </c>
      <c r="B7" s="117"/>
      <c r="C7" s="76" t="s">
        <v>310</v>
      </c>
      <c r="D7" s="98" t="s">
        <v>311</v>
      </c>
      <c r="E7" s="75" t="s">
        <v>312</v>
      </c>
      <c r="G7" s="76" t="s">
        <v>310</v>
      </c>
      <c r="H7" s="98" t="s">
        <v>311</v>
      </c>
      <c r="I7" s="75" t="s">
        <v>312</v>
      </c>
      <c r="K7" s="76" t="s">
        <v>310</v>
      </c>
      <c r="L7" s="98" t="s">
        <v>311</v>
      </c>
      <c r="M7" s="75" t="s">
        <v>312</v>
      </c>
      <c r="N7" s="35"/>
      <c r="O7" s="38" t="s">
        <v>313</v>
      </c>
      <c r="P7" s="35"/>
      <c r="Q7" s="35" t="s">
        <v>314</v>
      </c>
      <c r="R7" s="37" t="s">
        <v>249</v>
      </c>
      <c r="S7" s="35"/>
      <c r="T7" s="38" t="s">
        <v>315</v>
      </c>
      <c r="U7" s="35"/>
      <c r="V7" s="35" t="s">
        <v>316</v>
      </c>
      <c r="W7" s="35" t="s">
        <v>317</v>
      </c>
      <c r="X7" s="37" t="s">
        <v>287</v>
      </c>
      <c r="Y7" s="35"/>
      <c r="Z7" s="36" t="s">
        <v>318</v>
      </c>
      <c r="AA7" s="35"/>
      <c r="AB7" s="36" t="s">
        <v>319</v>
      </c>
      <c r="AC7" s="35"/>
      <c r="AD7" s="36" t="s">
        <v>320</v>
      </c>
      <c r="AE7" s="35"/>
      <c r="AF7" s="34" t="s">
        <v>46</v>
      </c>
      <c r="AG7" s="116" t="s">
        <v>45</v>
      </c>
      <c r="AH7" s="116" t="s">
        <v>44</v>
      </c>
      <c r="AI7" s="116" t="s">
        <v>43</v>
      </c>
      <c r="AJ7" s="213" t="s">
        <v>1</v>
      </c>
      <c r="AK7" s="32" t="s">
        <v>42</v>
      </c>
      <c r="AL7" s="31"/>
    </row>
    <row r="8" spans="1:47" s="30" customFormat="1" ht="15" customHeight="1" x14ac:dyDescent="0.25">
      <c r="A8" s="149"/>
      <c r="B8" s="117"/>
      <c r="C8" s="76" t="s">
        <v>321</v>
      </c>
      <c r="D8" s="98" t="s">
        <v>322</v>
      </c>
      <c r="E8" s="75" t="s">
        <v>323</v>
      </c>
      <c r="G8" s="76" t="s">
        <v>321</v>
      </c>
      <c r="H8" s="98" t="s">
        <v>322</v>
      </c>
      <c r="I8" s="75" t="s">
        <v>323</v>
      </c>
      <c r="K8" s="76" t="s">
        <v>321</v>
      </c>
      <c r="L8" s="98" t="s">
        <v>322</v>
      </c>
      <c r="M8" s="75" t="s">
        <v>323</v>
      </c>
      <c r="N8" s="35"/>
      <c r="O8" s="38" t="s">
        <v>324</v>
      </c>
      <c r="P8" s="35"/>
      <c r="Q8" s="35" t="s">
        <v>325</v>
      </c>
      <c r="R8" s="37" t="s">
        <v>326</v>
      </c>
      <c r="S8" s="35"/>
      <c r="T8" s="38" t="s">
        <v>327</v>
      </c>
      <c r="U8" s="35"/>
      <c r="V8" s="35" t="s">
        <v>328</v>
      </c>
      <c r="W8" s="35" t="s">
        <v>329</v>
      </c>
      <c r="X8" s="37" t="s">
        <v>330</v>
      </c>
      <c r="Y8" s="35"/>
      <c r="Z8" s="36" t="s">
        <v>331</v>
      </c>
      <c r="AA8" s="35"/>
      <c r="AB8" s="36" t="s">
        <v>332</v>
      </c>
      <c r="AC8" s="35"/>
      <c r="AD8" s="36" t="s">
        <v>333</v>
      </c>
      <c r="AE8" s="35"/>
      <c r="AF8" s="34" t="s">
        <v>32</v>
      </c>
      <c r="AG8" s="116" t="s">
        <v>29</v>
      </c>
      <c r="AH8" s="116" t="s">
        <v>31</v>
      </c>
      <c r="AI8" s="116" t="s">
        <v>30</v>
      </c>
      <c r="AJ8" s="213"/>
      <c r="AK8" s="32" t="s">
        <v>29</v>
      </c>
      <c r="AL8" s="31"/>
    </row>
    <row r="9" spans="1:47" ht="15.95" customHeight="1" thickBot="1" x14ac:dyDescent="0.3">
      <c r="A9" s="149"/>
      <c r="B9" s="117"/>
      <c r="C9" s="71"/>
      <c r="D9" s="214"/>
      <c r="E9" s="215"/>
      <c r="F9" s="30"/>
      <c r="G9" s="71"/>
      <c r="H9" s="214"/>
      <c r="I9" s="215"/>
      <c r="J9" s="30"/>
      <c r="K9" s="71"/>
      <c r="L9" s="214"/>
      <c r="M9" s="215"/>
      <c r="N9" s="23"/>
      <c r="O9" s="216"/>
      <c r="P9" s="217"/>
      <c r="Q9" s="73"/>
      <c r="R9" s="26" t="s">
        <v>334</v>
      </c>
      <c r="S9" s="23"/>
      <c r="T9" s="216"/>
      <c r="U9" s="217"/>
      <c r="V9" s="73"/>
      <c r="W9" s="73"/>
      <c r="X9" s="218"/>
      <c r="Y9" s="23"/>
      <c r="Z9" s="135"/>
      <c r="AA9" s="23"/>
      <c r="AB9" s="135"/>
      <c r="AC9" s="23"/>
      <c r="AD9" s="219"/>
      <c r="AE9" s="23"/>
      <c r="AF9" s="21"/>
      <c r="AG9" s="20"/>
      <c r="AH9" s="20"/>
      <c r="AI9" s="20"/>
      <c r="AJ9" s="20"/>
      <c r="AK9" s="19"/>
      <c r="AL9" s="39"/>
      <c r="AN9" s="220" t="s">
        <v>335</v>
      </c>
      <c r="AO9" s="220"/>
      <c r="AQ9" s="220" t="s">
        <v>336</v>
      </c>
      <c r="AR9" s="220"/>
      <c r="AT9" s="220" t="s">
        <v>337</v>
      </c>
      <c r="AU9" s="220"/>
    </row>
    <row r="10" spans="1:47" ht="5.0999999999999996" customHeight="1" x14ac:dyDescent="0.25">
      <c r="A10" s="117"/>
    </row>
    <row r="11" spans="1:47" x14ac:dyDescent="0.25">
      <c r="A11" t="s">
        <v>27</v>
      </c>
      <c r="C11" s="10">
        <v>8</v>
      </c>
      <c r="D11" s="10">
        <v>217</v>
      </c>
      <c r="E11" s="10">
        <v>20</v>
      </c>
      <c r="F11" s="3"/>
      <c r="G11" s="10"/>
      <c r="H11" s="10"/>
      <c r="I11" s="10"/>
      <c r="J11" s="3"/>
      <c r="K11" s="10"/>
      <c r="L11" s="10"/>
      <c r="M11" s="10"/>
      <c r="N11" s="3"/>
      <c r="O11" s="10">
        <v>19</v>
      </c>
      <c r="P11" s="3"/>
      <c r="Q11" s="10">
        <v>203</v>
      </c>
      <c r="R11" s="10">
        <v>28</v>
      </c>
      <c r="S11" s="3"/>
      <c r="T11" s="10">
        <v>110</v>
      </c>
      <c r="U11" s="3"/>
      <c r="V11" s="10">
        <v>100</v>
      </c>
      <c r="W11" s="10">
        <v>8</v>
      </c>
      <c r="X11" s="10">
        <v>37</v>
      </c>
      <c r="Y11" s="3"/>
      <c r="Z11" s="10">
        <v>233</v>
      </c>
      <c r="AA11" s="3"/>
      <c r="AB11" s="10">
        <v>230</v>
      </c>
      <c r="AC11" s="3"/>
      <c r="AD11" s="10"/>
      <c r="AE11" s="3"/>
      <c r="AF11" s="10">
        <v>2281</v>
      </c>
      <c r="AG11" s="10">
        <v>260</v>
      </c>
      <c r="AH11" s="10">
        <v>33</v>
      </c>
      <c r="AI11" s="10">
        <v>218</v>
      </c>
      <c r="AJ11" s="10">
        <v>12</v>
      </c>
      <c r="AK11" s="10">
        <v>523</v>
      </c>
      <c r="AN11" s="221">
        <v>2281</v>
      </c>
      <c r="AO11" s="221">
        <v>523</v>
      </c>
      <c r="AP11" s="221"/>
      <c r="AQ11" s="221"/>
      <c r="AR11" s="221"/>
      <c r="AT11" s="221"/>
      <c r="AU11" s="221"/>
    </row>
    <row r="12" spans="1:47" x14ac:dyDescent="0.25">
      <c r="A12" t="s">
        <v>26</v>
      </c>
      <c r="C12" s="10">
        <v>15</v>
      </c>
      <c r="D12" s="10">
        <v>747</v>
      </c>
      <c r="E12" s="10">
        <v>57</v>
      </c>
      <c r="F12" s="3"/>
      <c r="G12" s="10"/>
      <c r="H12" s="10"/>
      <c r="I12" s="10"/>
      <c r="J12" s="3"/>
      <c r="K12" s="10"/>
      <c r="L12" s="10"/>
      <c r="M12" s="10"/>
      <c r="N12" s="3"/>
      <c r="O12" s="10">
        <v>123</v>
      </c>
      <c r="P12" s="3"/>
      <c r="Q12" s="10">
        <v>510</v>
      </c>
      <c r="R12" s="10">
        <v>139</v>
      </c>
      <c r="S12" s="3"/>
      <c r="T12" s="10">
        <v>271</v>
      </c>
      <c r="U12" s="3"/>
      <c r="V12" s="10">
        <v>365</v>
      </c>
      <c r="W12" s="10">
        <v>41</v>
      </c>
      <c r="X12" s="10">
        <v>113</v>
      </c>
      <c r="Y12" s="3"/>
      <c r="Z12" s="10">
        <v>639</v>
      </c>
      <c r="AA12" s="3"/>
      <c r="AB12" s="10"/>
      <c r="AC12" s="3"/>
      <c r="AD12" s="10"/>
      <c r="AE12" s="3"/>
      <c r="AF12" s="10">
        <v>12768</v>
      </c>
      <c r="AG12" s="10">
        <v>907</v>
      </c>
      <c r="AH12" s="10">
        <v>66</v>
      </c>
      <c r="AI12" s="10">
        <v>777</v>
      </c>
      <c r="AJ12" s="10">
        <v>54</v>
      </c>
      <c r="AK12" s="10">
        <v>1804</v>
      </c>
      <c r="AN12" s="221">
        <v>12768</v>
      </c>
      <c r="AO12" s="221">
        <v>1804</v>
      </c>
      <c r="AP12" s="221"/>
      <c r="AQ12" s="221"/>
      <c r="AR12" s="221"/>
      <c r="AT12" s="221"/>
      <c r="AU12" s="221"/>
    </row>
    <row r="13" spans="1:47" x14ac:dyDescent="0.25">
      <c r="A13" t="s">
        <v>25</v>
      </c>
      <c r="C13" s="10">
        <v>2</v>
      </c>
      <c r="D13" s="10">
        <v>189</v>
      </c>
      <c r="E13" s="10">
        <v>14</v>
      </c>
      <c r="F13" s="3"/>
      <c r="G13" s="10"/>
      <c r="H13" s="10"/>
      <c r="I13" s="10"/>
      <c r="J13" s="3"/>
      <c r="K13" s="10"/>
      <c r="L13" s="10"/>
      <c r="M13" s="10"/>
      <c r="N13" s="3"/>
      <c r="O13" s="10">
        <v>9</v>
      </c>
      <c r="P13" s="3"/>
      <c r="Q13" s="10">
        <v>166</v>
      </c>
      <c r="R13" s="10">
        <v>27</v>
      </c>
      <c r="S13" s="3"/>
      <c r="T13" s="10">
        <v>90</v>
      </c>
      <c r="U13" s="3"/>
      <c r="V13" s="10">
        <v>73</v>
      </c>
      <c r="W13" s="10">
        <v>7</v>
      </c>
      <c r="X13" s="10">
        <v>35</v>
      </c>
      <c r="Y13" s="3"/>
      <c r="Z13" s="10">
        <v>191</v>
      </c>
      <c r="AA13" s="3"/>
      <c r="AB13" s="10"/>
      <c r="AC13" s="3"/>
      <c r="AD13" s="10"/>
      <c r="AE13" s="3"/>
      <c r="AF13" s="10">
        <v>1614</v>
      </c>
      <c r="AG13" s="10">
        <v>220</v>
      </c>
      <c r="AH13" s="10">
        <v>11</v>
      </c>
      <c r="AI13" s="10">
        <v>185</v>
      </c>
      <c r="AJ13" s="10">
        <v>10</v>
      </c>
      <c r="AK13" s="10">
        <v>426</v>
      </c>
      <c r="AN13" s="221">
        <v>1614</v>
      </c>
      <c r="AO13" s="221">
        <v>426</v>
      </c>
      <c r="AP13" s="221"/>
      <c r="AQ13" s="221"/>
      <c r="AR13" s="221"/>
      <c r="AT13" s="221"/>
      <c r="AU13" s="221"/>
    </row>
    <row r="14" spans="1:47" x14ac:dyDescent="0.25">
      <c r="A14" t="s">
        <v>24</v>
      </c>
      <c r="C14" s="10"/>
      <c r="D14" s="10"/>
      <c r="E14" s="10"/>
      <c r="F14" s="3"/>
      <c r="G14" s="10">
        <v>4</v>
      </c>
      <c r="H14" s="10">
        <v>64</v>
      </c>
      <c r="I14" s="10">
        <v>6</v>
      </c>
      <c r="J14" s="3"/>
      <c r="K14" s="10"/>
      <c r="L14" s="10"/>
      <c r="M14" s="10"/>
      <c r="N14" s="3"/>
      <c r="O14" s="10">
        <v>7</v>
      </c>
      <c r="P14" s="3"/>
      <c r="Q14" s="10">
        <v>53</v>
      </c>
      <c r="R14" s="10">
        <v>11</v>
      </c>
      <c r="S14" s="3"/>
      <c r="T14" s="10">
        <v>30</v>
      </c>
      <c r="U14" s="3"/>
      <c r="V14" s="10">
        <v>32</v>
      </c>
      <c r="W14" s="10">
        <v>2</v>
      </c>
      <c r="X14" s="10">
        <v>9</v>
      </c>
      <c r="Y14" s="3"/>
      <c r="Z14" s="10">
        <v>66</v>
      </c>
      <c r="AA14" s="3"/>
      <c r="AB14" s="10"/>
      <c r="AC14" s="3"/>
      <c r="AD14" s="10">
        <v>64</v>
      </c>
      <c r="AE14" s="3"/>
      <c r="AF14" s="10">
        <v>866</v>
      </c>
      <c r="AG14" s="10">
        <v>78</v>
      </c>
      <c r="AH14" s="10">
        <v>5</v>
      </c>
      <c r="AI14" s="10">
        <v>58</v>
      </c>
      <c r="AJ14" s="10">
        <v>2</v>
      </c>
      <c r="AK14" s="10">
        <v>143</v>
      </c>
      <c r="AN14" s="221"/>
      <c r="AO14" s="221"/>
      <c r="AP14" s="221"/>
      <c r="AQ14" s="221">
        <v>866</v>
      </c>
      <c r="AR14" s="221">
        <v>143</v>
      </c>
      <c r="AT14" s="221"/>
      <c r="AU14" s="221"/>
    </row>
    <row r="15" spans="1:47" x14ac:dyDescent="0.25">
      <c r="A15" t="s">
        <v>23</v>
      </c>
      <c r="C15" s="10"/>
      <c r="D15" s="10"/>
      <c r="E15" s="10"/>
      <c r="F15" s="3"/>
      <c r="G15" s="10">
        <v>7</v>
      </c>
      <c r="H15" s="10">
        <v>129</v>
      </c>
      <c r="I15" s="10">
        <v>10</v>
      </c>
      <c r="J15" s="3"/>
      <c r="K15" s="10"/>
      <c r="L15" s="10"/>
      <c r="M15" s="10"/>
      <c r="N15" s="3"/>
      <c r="O15" s="10">
        <v>15</v>
      </c>
      <c r="P15" s="3"/>
      <c r="Q15" s="10">
        <v>95</v>
      </c>
      <c r="R15" s="10">
        <v>23</v>
      </c>
      <c r="S15" s="3"/>
      <c r="T15" s="10">
        <v>65</v>
      </c>
      <c r="U15" s="3"/>
      <c r="V15" s="10">
        <v>58</v>
      </c>
      <c r="W15" s="10">
        <v>6</v>
      </c>
      <c r="X15" s="10">
        <v>16</v>
      </c>
      <c r="Y15" s="3"/>
      <c r="Z15" s="10">
        <v>122</v>
      </c>
      <c r="AA15" s="3"/>
      <c r="AB15" s="10"/>
      <c r="AC15" s="3"/>
      <c r="AD15" s="10">
        <v>119</v>
      </c>
      <c r="AE15" s="3"/>
      <c r="AF15" s="10">
        <v>1713</v>
      </c>
      <c r="AG15" s="10">
        <v>161</v>
      </c>
      <c r="AH15" s="10">
        <v>33</v>
      </c>
      <c r="AI15" s="10">
        <v>111</v>
      </c>
      <c r="AJ15" s="10">
        <v>5</v>
      </c>
      <c r="AK15" s="10">
        <v>310</v>
      </c>
      <c r="AN15" s="221"/>
      <c r="AO15" s="221"/>
      <c r="AP15" s="221"/>
      <c r="AQ15" s="221">
        <v>1713</v>
      </c>
      <c r="AR15" s="221">
        <v>310</v>
      </c>
      <c r="AT15" s="221"/>
      <c r="AU15" s="221"/>
    </row>
    <row r="16" spans="1:47" x14ac:dyDescent="0.25">
      <c r="A16" t="s">
        <v>22</v>
      </c>
      <c r="C16" s="10">
        <v>0</v>
      </c>
      <c r="D16" s="10">
        <v>9</v>
      </c>
      <c r="E16" s="10">
        <v>2</v>
      </c>
      <c r="F16" s="3"/>
      <c r="G16" s="10"/>
      <c r="H16" s="10"/>
      <c r="I16" s="10"/>
      <c r="J16" s="3"/>
      <c r="K16" s="10"/>
      <c r="L16" s="10"/>
      <c r="M16" s="10"/>
      <c r="N16" s="3"/>
      <c r="O16" s="10">
        <v>1</v>
      </c>
      <c r="P16" s="3"/>
      <c r="Q16" s="10">
        <v>9</v>
      </c>
      <c r="R16" s="10">
        <v>2</v>
      </c>
      <c r="S16" s="3"/>
      <c r="T16" s="10">
        <v>5</v>
      </c>
      <c r="U16" s="3"/>
      <c r="V16" s="10">
        <v>7</v>
      </c>
      <c r="W16" s="10">
        <v>1</v>
      </c>
      <c r="X16" s="10">
        <v>1</v>
      </c>
      <c r="Y16" s="3"/>
      <c r="Z16" s="10">
        <v>13</v>
      </c>
      <c r="AA16" s="3"/>
      <c r="AB16" s="10"/>
      <c r="AC16" s="3"/>
      <c r="AD16" s="10">
        <v>13</v>
      </c>
      <c r="AE16" s="3"/>
      <c r="AF16" s="10">
        <v>93</v>
      </c>
      <c r="AG16" s="10">
        <v>14</v>
      </c>
      <c r="AH16" s="10">
        <v>3</v>
      </c>
      <c r="AI16" s="10">
        <v>4</v>
      </c>
      <c r="AJ16" s="10">
        <v>0</v>
      </c>
      <c r="AK16" s="10">
        <v>21</v>
      </c>
      <c r="AN16" s="221">
        <v>93</v>
      </c>
      <c r="AO16" s="221">
        <v>21</v>
      </c>
      <c r="AP16" s="221"/>
      <c r="AQ16" s="221"/>
      <c r="AR16" s="221"/>
      <c r="AT16" s="221"/>
      <c r="AU16" s="221"/>
    </row>
    <row r="17" spans="1:47" x14ac:dyDescent="0.25">
      <c r="A17" t="s">
        <v>21</v>
      </c>
      <c r="C17" s="10"/>
      <c r="D17" s="10"/>
      <c r="E17" s="10"/>
      <c r="F17" s="3"/>
      <c r="G17" s="10"/>
      <c r="H17" s="10"/>
      <c r="I17" s="10"/>
      <c r="J17" s="3"/>
      <c r="K17" s="10">
        <v>1</v>
      </c>
      <c r="L17" s="10">
        <v>89</v>
      </c>
      <c r="M17" s="10">
        <v>12</v>
      </c>
      <c r="N17" s="3"/>
      <c r="O17" s="10">
        <v>11</v>
      </c>
      <c r="P17" s="3"/>
      <c r="Q17" s="10">
        <v>77</v>
      </c>
      <c r="R17" s="10">
        <v>14</v>
      </c>
      <c r="S17" s="3"/>
      <c r="T17" s="10">
        <v>57</v>
      </c>
      <c r="U17" s="3"/>
      <c r="V17" s="10">
        <v>31</v>
      </c>
      <c r="W17" s="10">
        <v>5</v>
      </c>
      <c r="X17" s="10">
        <v>15</v>
      </c>
      <c r="Y17" s="3"/>
      <c r="Z17" s="10">
        <v>99</v>
      </c>
      <c r="AA17" s="3"/>
      <c r="AB17" s="10"/>
      <c r="AC17" s="3"/>
      <c r="AD17" s="10">
        <v>96</v>
      </c>
      <c r="AE17" s="3"/>
      <c r="AF17" s="10">
        <v>1192</v>
      </c>
      <c r="AG17" s="10">
        <v>112</v>
      </c>
      <c r="AH17" s="10">
        <v>7</v>
      </c>
      <c r="AI17" s="10">
        <v>50</v>
      </c>
      <c r="AJ17" s="10">
        <v>0</v>
      </c>
      <c r="AK17" s="10">
        <v>169</v>
      </c>
      <c r="AN17" s="221"/>
      <c r="AO17" s="221"/>
      <c r="AP17" s="221"/>
      <c r="AQ17" s="221"/>
      <c r="AR17" s="221"/>
      <c r="AT17" s="221">
        <v>1192</v>
      </c>
      <c r="AU17" s="221">
        <v>169</v>
      </c>
    </row>
    <row r="18" spans="1:47" x14ac:dyDescent="0.25">
      <c r="A18" t="s">
        <v>20</v>
      </c>
      <c r="C18" s="10">
        <v>24</v>
      </c>
      <c r="D18" s="10">
        <v>861</v>
      </c>
      <c r="E18" s="10">
        <v>65</v>
      </c>
      <c r="F18" s="3"/>
      <c r="G18" s="10"/>
      <c r="H18" s="10"/>
      <c r="I18" s="10"/>
      <c r="J18" s="3"/>
      <c r="K18" s="10"/>
      <c r="L18" s="10"/>
      <c r="M18" s="10"/>
      <c r="N18" s="3"/>
      <c r="O18" s="10">
        <v>88</v>
      </c>
      <c r="P18" s="3"/>
      <c r="Q18" s="10">
        <v>696</v>
      </c>
      <c r="R18" s="10">
        <v>135</v>
      </c>
      <c r="S18" s="3"/>
      <c r="T18" s="10">
        <v>380</v>
      </c>
      <c r="U18" s="3"/>
      <c r="V18" s="10">
        <v>369</v>
      </c>
      <c r="W18" s="10">
        <v>37</v>
      </c>
      <c r="X18" s="10">
        <v>159</v>
      </c>
      <c r="Y18" s="3"/>
      <c r="Z18" s="10">
        <v>831</v>
      </c>
      <c r="AA18" s="3"/>
      <c r="AB18" s="10">
        <v>34</v>
      </c>
      <c r="AC18" s="3"/>
      <c r="AD18" s="10"/>
      <c r="AE18" s="3"/>
      <c r="AF18" s="10">
        <v>11155</v>
      </c>
      <c r="AG18" s="10">
        <v>998</v>
      </c>
      <c r="AH18" s="10">
        <v>111</v>
      </c>
      <c r="AI18" s="10">
        <v>802</v>
      </c>
      <c r="AJ18" s="10">
        <v>47</v>
      </c>
      <c r="AK18" s="10">
        <v>1958</v>
      </c>
      <c r="AN18" s="221">
        <v>11155</v>
      </c>
      <c r="AO18" s="221">
        <v>1958</v>
      </c>
      <c r="AP18" s="221"/>
      <c r="AQ18" s="221"/>
      <c r="AR18" s="221"/>
      <c r="AT18" s="221"/>
      <c r="AU18" s="221"/>
    </row>
    <row r="19" spans="1:47" x14ac:dyDescent="0.25">
      <c r="A19" t="s">
        <v>19</v>
      </c>
      <c r="C19" s="10">
        <v>1</v>
      </c>
      <c r="D19" s="10">
        <v>31</v>
      </c>
      <c r="E19" s="10">
        <v>0</v>
      </c>
      <c r="F19" s="3"/>
      <c r="G19" s="10"/>
      <c r="H19" s="10"/>
      <c r="I19" s="10"/>
      <c r="J19" s="3"/>
      <c r="K19" s="10"/>
      <c r="L19" s="10"/>
      <c r="M19" s="10"/>
      <c r="N19" s="3"/>
      <c r="O19" s="10">
        <v>1</v>
      </c>
      <c r="P19" s="3"/>
      <c r="Q19" s="10">
        <v>30</v>
      </c>
      <c r="R19" s="10">
        <v>3</v>
      </c>
      <c r="S19" s="3"/>
      <c r="T19" s="10">
        <v>17</v>
      </c>
      <c r="U19" s="3"/>
      <c r="V19" s="10">
        <v>13</v>
      </c>
      <c r="W19" s="10">
        <v>0</v>
      </c>
      <c r="X19" s="10">
        <v>4</v>
      </c>
      <c r="Y19" s="3"/>
      <c r="Z19" s="10">
        <v>32</v>
      </c>
      <c r="AA19" s="3"/>
      <c r="AB19" s="10"/>
      <c r="AC19" s="3"/>
      <c r="AD19" s="10">
        <v>34</v>
      </c>
      <c r="AE19" s="3"/>
      <c r="AF19" s="10">
        <v>255</v>
      </c>
      <c r="AG19" s="10">
        <v>34</v>
      </c>
      <c r="AH19" s="10">
        <v>7</v>
      </c>
      <c r="AI19" s="10">
        <v>35</v>
      </c>
      <c r="AJ19" s="10">
        <v>1</v>
      </c>
      <c r="AK19" s="10">
        <v>77</v>
      </c>
      <c r="AN19" s="221">
        <v>255</v>
      </c>
      <c r="AO19" s="221">
        <v>77</v>
      </c>
      <c r="AP19" s="221"/>
      <c r="AQ19" s="221"/>
      <c r="AR19" s="221"/>
      <c r="AT19" s="221"/>
      <c r="AU19" s="221"/>
    </row>
    <row r="20" spans="1:47" x14ac:dyDescent="0.25">
      <c r="A20" t="s">
        <v>18</v>
      </c>
      <c r="C20" s="10"/>
      <c r="D20" s="10"/>
      <c r="E20" s="10"/>
      <c r="F20" s="3"/>
      <c r="G20" s="10"/>
      <c r="H20" s="10"/>
      <c r="I20" s="10"/>
      <c r="J20" s="3"/>
      <c r="K20" s="10">
        <v>0</v>
      </c>
      <c r="L20" s="10">
        <v>25</v>
      </c>
      <c r="M20" s="10">
        <v>2</v>
      </c>
      <c r="N20" s="3"/>
      <c r="O20" s="10">
        <v>0</v>
      </c>
      <c r="P20" s="3"/>
      <c r="Q20" s="10">
        <v>24</v>
      </c>
      <c r="R20" s="10">
        <v>4</v>
      </c>
      <c r="S20" s="3"/>
      <c r="T20" s="10">
        <v>11</v>
      </c>
      <c r="U20" s="3"/>
      <c r="V20" s="10">
        <v>11</v>
      </c>
      <c r="W20" s="10">
        <v>1</v>
      </c>
      <c r="X20" s="10">
        <v>1</v>
      </c>
      <c r="Y20" s="3"/>
      <c r="Z20" s="10">
        <v>24</v>
      </c>
      <c r="AA20" s="3"/>
      <c r="AB20" s="10"/>
      <c r="AC20" s="3"/>
      <c r="AD20" s="10">
        <v>23</v>
      </c>
      <c r="AE20" s="3"/>
      <c r="AF20" s="10">
        <v>334</v>
      </c>
      <c r="AG20" s="10">
        <v>28</v>
      </c>
      <c r="AH20" s="10">
        <v>4</v>
      </c>
      <c r="AI20" s="10">
        <v>33</v>
      </c>
      <c r="AJ20" s="10">
        <v>2</v>
      </c>
      <c r="AK20" s="10">
        <v>67</v>
      </c>
      <c r="AN20" s="221"/>
      <c r="AO20" s="221"/>
      <c r="AP20" s="221"/>
      <c r="AQ20" s="221"/>
      <c r="AR20" s="221"/>
      <c r="AT20" s="221">
        <v>334</v>
      </c>
      <c r="AU20" s="221">
        <v>67</v>
      </c>
    </row>
    <row r="21" spans="1:47" x14ac:dyDescent="0.25">
      <c r="A21" t="s">
        <v>17</v>
      </c>
      <c r="C21" s="10">
        <v>20</v>
      </c>
      <c r="D21" s="10">
        <v>762</v>
      </c>
      <c r="E21" s="10">
        <v>50</v>
      </c>
      <c r="F21" s="3"/>
      <c r="G21" s="10"/>
      <c r="H21" s="10"/>
      <c r="I21" s="10"/>
      <c r="J21" s="3"/>
      <c r="K21" s="10"/>
      <c r="L21" s="10"/>
      <c r="M21" s="10"/>
      <c r="N21" s="3"/>
      <c r="O21" s="10">
        <v>61</v>
      </c>
      <c r="P21" s="3"/>
      <c r="Q21" s="10">
        <v>643</v>
      </c>
      <c r="R21" s="10">
        <v>115</v>
      </c>
      <c r="S21" s="3"/>
      <c r="T21" s="10">
        <v>294</v>
      </c>
      <c r="U21" s="3"/>
      <c r="V21" s="10">
        <v>377</v>
      </c>
      <c r="W21" s="10">
        <v>24</v>
      </c>
      <c r="X21" s="10">
        <v>133</v>
      </c>
      <c r="Y21" s="3"/>
      <c r="Z21" s="10">
        <v>734</v>
      </c>
      <c r="AA21" s="3"/>
      <c r="AB21" s="10"/>
      <c r="AC21" s="3"/>
      <c r="AD21" s="10"/>
      <c r="AE21" s="3"/>
      <c r="AF21" s="10">
        <v>8949</v>
      </c>
      <c r="AG21" s="10">
        <v>884</v>
      </c>
      <c r="AH21" s="10">
        <v>195</v>
      </c>
      <c r="AI21" s="10">
        <v>747</v>
      </c>
      <c r="AJ21" s="10">
        <v>32</v>
      </c>
      <c r="AK21" s="10">
        <v>1858</v>
      </c>
      <c r="AN21" s="221">
        <v>8949</v>
      </c>
      <c r="AO21" s="221">
        <v>1858</v>
      </c>
      <c r="AP21" s="221"/>
      <c r="AQ21" s="221"/>
      <c r="AR21" s="221"/>
      <c r="AT21" s="221"/>
      <c r="AU21" s="221"/>
    </row>
    <row r="22" spans="1:47" x14ac:dyDescent="0.25">
      <c r="A22" t="s">
        <v>16</v>
      </c>
      <c r="C22" s="10">
        <v>18</v>
      </c>
      <c r="D22" s="10">
        <v>557</v>
      </c>
      <c r="E22" s="10">
        <v>37</v>
      </c>
      <c r="F22" s="3"/>
      <c r="G22" s="10"/>
      <c r="H22" s="10"/>
      <c r="I22" s="10"/>
      <c r="J22" s="3"/>
      <c r="K22" s="10"/>
      <c r="L22" s="10"/>
      <c r="M22" s="10"/>
      <c r="N22" s="3"/>
      <c r="O22" s="10">
        <v>63</v>
      </c>
      <c r="P22" s="3"/>
      <c r="Q22" s="10">
        <v>455</v>
      </c>
      <c r="R22" s="10">
        <v>83</v>
      </c>
      <c r="S22" s="3"/>
      <c r="T22" s="10">
        <v>280</v>
      </c>
      <c r="U22" s="3"/>
      <c r="V22" s="10">
        <v>214</v>
      </c>
      <c r="W22" s="10">
        <v>18</v>
      </c>
      <c r="X22" s="10">
        <v>105</v>
      </c>
      <c r="Y22" s="3"/>
      <c r="Z22" s="10">
        <v>553</v>
      </c>
      <c r="AA22" s="3"/>
      <c r="AB22" s="10"/>
      <c r="AC22" s="3"/>
      <c r="AD22" s="10">
        <v>206</v>
      </c>
      <c r="AE22" s="3"/>
      <c r="AF22" s="10">
        <v>7038</v>
      </c>
      <c r="AG22" s="10">
        <v>654</v>
      </c>
      <c r="AH22" s="10">
        <v>105</v>
      </c>
      <c r="AI22" s="10">
        <v>545</v>
      </c>
      <c r="AJ22" s="10">
        <v>20</v>
      </c>
      <c r="AK22" s="10">
        <v>1324</v>
      </c>
      <c r="AN22" s="221">
        <v>7038</v>
      </c>
      <c r="AO22" s="221">
        <v>1324</v>
      </c>
      <c r="AP22" s="221"/>
      <c r="AQ22" s="221"/>
      <c r="AR22" s="221"/>
      <c r="AT22" s="221"/>
      <c r="AU22" s="221"/>
    </row>
    <row r="23" spans="1:47" x14ac:dyDescent="0.25">
      <c r="A23" t="s">
        <v>15</v>
      </c>
      <c r="C23" s="10"/>
      <c r="D23" s="10"/>
      <c r="E23" s="10"/>
      <c r="F23" s="3"/>
      <c r="G23" s="10"/>
      <c r="H23" s="10"/>
      <c r="I23" s="10"/>
      <c r="J23" s="3"/>
      <c r="K23" s="10">
        <v>4</v>
      </c>
      <c r="L23" s="10">
        <v>139</v>
      </c>
      <c r="M23" s="10">
        <v>11</v>
      </c>
      <c r="N23" s="3"/>
      <c r="O23" s="10">
        <v>15</v>
      </c>
      <c r="P23" s="3"/>
      <c r="Q23" s="10">
        <v>114</v>
      </c>
      <c r="R23" s="10">
        <v>26</v>
      </c>
      <c r="S23" s="3"/>
      <c r="T23" s="10">
        <v>71</v>
      </c>
      <c r="U23" s="3"/>
      <c r="V23" s="10">
        <v>58</v>
      </c>
      <c r="W23" s="10">
        <v>5</v>
      </c>
      <c r="X23" s="10">
        <v>21</v>
      </c>
      <c r="Y23" s="3"/>
      <c r="Z23" s="10">
        <v>140</v>
      </c>
      <c r="AA23" s="3"/>
      <c r="AB23" s="10"/>
      <c r="AC23" s="3"/>
      <c r="AD23" s="10">
        <v>141</v>
      </c>
      <c r="AE23" s="3"/>
      <c r="AF23" s="10">
        <v>2301</v>
      </c>
      <c r="AG23" s="10">
        <v>165</v>
      </c>
      <c r="AH23" s="10">
        <v>37</v>
      </c>
      <c r="AI23" s="10">
        <v>163</v>
      </c>
      <c r="AJ23" s="10">
        <v>6</v>
      </c>
      <c r="AK23" s="10">
        <v>371</v>
      </c>
      <c r="AN23" s="221"/>
      <c r="AO23" s="221"/>
      <c r="AP23" s="221"/>
      <c r="AQ23" s="221"/>
      <c r="AR23" s="221"/>
      <c r="AT23" s="221">
        <v>2301</v>
      </c>
      <c r="AU23" s="221">
        <v>371</v>
      </c>
    </row>
    <row r="24" spans="1:47" x14ac:dyDescent="0.25">
      <c r="A24" t="s">
        <v>14</v>
      </c>
      <c r="C24" s="10">
        <v>6</v>
      </c>
      <c r="D24" s="10">
        <v>170</v>
      </c>
      <c r="E24" s="10">
        <v>10</v>
      </c>
      <c r="F24" s="3"/>
      <c r="G24" s="10"/>
      <c r="H24" s="10"/>
      <c r="I24" s="10"/>
      <c r="J24" s="3"/>
      <c r="K24" s="10"/>
      <c r="L24" s="10"/>
      <c r="M24" s="10"/>
      <c r="N24" s="3"/>
      <c r="O24" s="10">
        <v>14</v>
      </c>
      <c r="P24" s="3"/>
      <c r="Q24" s="10">
        <v>148</v>
      </c>
      <c r="R24" s="10">
        <v>28</v>
      </c>
      <c r="S24" s="3"/>
      <c r="T24" s="10">
        <v>76</v>
      </c>
      <c r="U24" s="3"/>
      <c r="V24" s="10">
        <v>74</v>
      </c>
      <c r="W24" s="10">
        <v>3</v>
      </c>
      <c r="X24" s="10">
        <v>36</v>
      </c>
      <c r="Y24" s="3"/>
      <c r="Z24" s="10">
        <v>178</v>
      </c>
      <c r="AA24" s="3"/>
      <c r="AB24" s="10">
        <v>171</v>
      </c>
      <c r="AC24" s="3"/>
      <c r="AD24" s="10"/>
      <c r="AE24" s="3"/>
      <c r="AF24" s="10">
        <v>1633</v>
      </c>
      <c r="AG24" s="10">
        <v>197</v>
      </c>
      <c r="AH24" s="10">
        <v>15</v>
      </c>
      <c r="AI24" s="10">
        <v>200</v>
      </c>
      <c r="AJ24" s="10">
        <v>13</v>
      </c>
      <c r="AK24" s="10">
        <v>425</v>
      </c>
      <c r="AN24" s="221">
        <v>1633</v>
      </c>
      <c r="AO24" s="221">
        <v>425</v>
      </c>
      <c r="AP24" s="221"/>
      <c r="AQ24" s="221"/>
      <c r="AR24" s="221"/>
      <c r="AT24" s="221"/>
      <c r="AU24" s="221"/>
    </row>
    <row r="25" spans="1:47" x14ac:dyDescent="0.25">
      <c r="A25" t="s">
        <v>13</v>
      </c>
      <c r="C25" s="10">
        <v>0</v>
      </c>
      <c r="D25" s="10">
        <v>28</v>
      </c>
      <c r="E25" s="10">
        <v>0</v>
      </c>
      <c r="F25" s="3"/>
      <c r="G25" s="10"/>
      <c r="H25" s="10"/>
      <c r="I25" s="10"/>
      <c r="J25" s="3"/>
      <c r="K25" s="10"/>
      <c r="L25" s="10"/>
      <c r="M25" s="10"/>
      <c r="N25" s="3"/>
      <c r="O25" s="10">
        <v>2</v>
      </c>
      <c r="P25" s="3"/>
      <c r="Q25" s="10">
        <v>25</v>
      </c>
      <c r="R25" s="10">
        <v>3</v>
      </c>
      <c r="S25" s="3"/>
      <c r="T25" s="10">
        <v>10</v>
      </c>
      <c r="U25" s="3"/>
      <c r="V25" s="10">
        <v>11</v>
      </c>
      <c r="W25" s="10">
        <v>0</v>
      </c>
      <c r="X25" s="10">
        <v>8</v>
      </c>
      <c r="Y25" s="3"/>
      <c r="Z25" s="10">
        <v>25</v>
      </c>
      <c r="AA25" s="3"/>
      <c r="AB25" s="10"/>
      <c r="AC25" s="3"/>
      <c r="AD25" s="10"/>
      <c r="AE25" s="3"/>
      <c r="AF25" s="10">
        <v>226</v>
      </c>
      <c r="AG25" s="10">
        <v>30</v>
      </c>
      <c r="AH25" s="10">
        <v>1</v>
      </c>
      <c r="AI25" s="10">
        <v>33</v>
      </c>
      <c r="AJ25" s="10">
        <v>1</v>
      </c>
      <c r="AK25" s="10">
        <v>65</v>
      </c>
      <c r="AN25" s="221">
        <v>226</v>
      </c>
      <c r="AO25" s="221">
        <v>65</v>
      </c>
      <c r="AP25" s="221"/>
      <c r="AQ25" s="221"/>
      <c r="AR25" s="221"/>
      <c r="AT25" s="221"/>
      <c r="AU25" s="221"/>
    </row>
    <row r="26" spans="1:47" x14ac:dyDescent="0.25">
      <c r="A26" t="s">
        <v>12</v>
      </c>
      <c r="C26" s="10">
        <v>1</v>
      </c>
      <c r="D26" s="10">
        <v>167</v>
      </c>
      <c r="E26" s="10">
        <v>6</v>
      </c>
      <c r="F26" s="3"/>
      <c r="G26" s="10"/>
      <c r="H26" s="10"/>
      <c r="I26" s="10"/>
      <c r="J26" s="3"/>
      <c r="K26" s="10"/>
      <c r="L26" s="10"/>
      <c r="M26" s="10"/>
      <c r="N26" s="3"/>
      <c r="O26" s="10">
        <v>5</v>
      </c>
      <c r="P26" s="3"/>
      <c r="Q26" s="10">
        <v>154</v>
      </c>
      <c r="R26" s="10">
        <v>13</v>
      </c>
      <c r="S26" s="3"/>
      <c r="T26" s="10">
        <v>79</v>
      </c>
      <c r="U26" s="3"/>
      <c r="V26" s="10">
        <v>80</v>
      </c>
      <c r="W26" s="10">
        <v>0</v>
      </c>
      <c r="X26" s="10">
        <v>18</v>
      </c>
      <c r="Y26" s="3"/>
      <c r="Z26" s="10">
        <v>162</v>
      </c>
      <c r="AA26" s="3"/>
      <c r="AB26" s="10"/>
      <c r="AC26" s="3"/>
      <c r="AD26" s="10"/>
      <c r="AE26" s="3"/>
      <c r="AF26" s="10">
        <v>1593</v>
      </c>
      <c r="AG26" s="10">
        <v>181</v>
      </c>
      <c r="AH26" s="10">
        <v>15</v>
      </c>
      <c r="AI26" s="10">
        <v>237</v>
      </c>
      <c r="AJ26" s="10">
        <v>10</v>
      </c>
      <c r="AK26" s="10">
        <v>443</v>
      </c>
      <c r="AN26" s="221">
        <v>1593</v>
      </c>
      <c r="AO26" s="221">
        <v>443</v>
      </c>
      <c r="AP26" s="221"/>
      <c r="AQ26" s="221"/>
      <c r="AR26" s="221"/>
      <c r="AT26" s="221"/>
      <c r="AU26" s="221"/>
    </row>
    <row r="27" spans="1:47" x14ac:dyDescent="0.25">
      <c r="A27" t="s">
        <v>338</v>
      </c>
      <c r="C27" s="10"/>
      <c r="D27" s="10"/>
      <c r="E27" s="10"/>
      <c r="F27" s="3"/>
      <c r="G27" s="10"/>
      <c r="H27" s="10"/>
      <c r="I27" s="10"/>
      <c r="J27" s="3"/>
      <c r="K27" s="10">
        <v>6</v>
      </c>
      <c r="L27" s="10">
        <v>105</v>
      </c>
      <c r="M27" s="10">
        <v>8</v>
      </c>
      <c r="N27" s="3"/>
      <c r="O27" s="10">
        <v>8</v>
      </c>
      <c r="P27" s="3"/>
      <c r="Q27" s="10">
        <v>93</v>
      </c>
      <c r="R27" s="10">
        <v>17</v>
      </c>
      <c r="S27" s="3"/>
      <c r="T27" s="10">
        <v>66</v>
      </c>
      <c r="U27" s="3"/>
      <c r="V27" s="10">
        <v>34</v>
      </c>
      <c r="W27" s="10">
        <v>6</v>
      </c>
      <c r="X27" s="10">
        <v>19</v>
      </c>
      <c r="Y27" s="3"/>
      <c r="Z27" s="10">
        <v>113</v>
      </c>
      <c r="AA27" s="3"/>
      <c r="AB27" s="10"/>
      <c r="AC27" s="3"/>
      <c r="AD27" s="10">
        <v>111</v>
      </c>
      <c r="AE27" s="3"/>
      <c r="AF27" s="10">
        <v>1049</v>
      </c>
      <c r="AG27" s="10">
        <v>129</v>
      </c>
      <c r="AH27" s="10">
        <v>3</v>
      </c>
      <c r="AI27" s="10">
        <v>102</v>
      </c>
      <c r="AJ27" s="10">
        <v>3</v>
      </c>
      <c r="AK27" s="10">
        <v>237</v>
      </c>
      <c r="AN27" s="221"/>
      <c r="AO27" s="221"/>
      <c r="AP27" s="221"/>
      <c r="AQ27" s="221"/>
      <c r="AR27" s="221"/>
      <c r="AT27" s="221">
        <v>1049</v>
      </c>
      <c r="AU27" s="221">
        <v>237</v>
      </c>
    </row>
    <row r="28" spans="1:47" x14ac:dyDescent="0.25">
      <c r="A28" t="s">
        <v>10</v>
      </c>
      <c r="C28" s="10">
        <v>5</v>
      </c>
      <c r="D28" s="10">
        <v>172</v>
      </c>
      <c r="E28" s="10">
        <v>14</v>
      </c>
      <c r="F28" s="3"/>
      <c r="G28" s="10"/>
      <c r="H28" s="10"/>
      <c r="I28" s="10"/>
      <c r="J28" s="3"/>
      <c r="K28" s="10"/>
      <c r="L28" s="10"/>
      <c r="M28" s="10"/>
      <c r="N28" s="3"/>
      <c r="O28" s="10">
        <v>13</v>
      </c>
      <c r="P28" s="3"/>
      <c r="Q28" s="10">
        <v>148</v>
      </c>
      <c r="R28" s="10">
        <v>29</v>
      </c>
      <c r="S28" s="3"/>
      <c r="T28" s="10">
        <v>90</v>
      </c>
      <c r="U28" s="3"/>
      <c r="V28" s="10">
        <v>59</v>
      </c>
      <c r="W28" s="10">
        <v>6</v>
      </c>
      <c r="X28" s="10">
        <v>36</v>
      </c>
      <c r="Y28" s="3"/>
      <c r="Z28" s="10">
        <v>166</v>
      </c>
      <c r="AA28" s="3"/>
      <c r="AB28" s="10">
        <v>165</v>
      </c>
      <c r="AC28" s="3"/>
      <c r="AD28" s="10"/>
      <c r="AE28" s="3"/>
      <c r="AF28" s="10">
        <v>1936</v>
      </c>
      <c r="AG28" s="10">
        <v>199</v>
      </c>
      <c r="AH28" s="10">
        <v>39</v>
      </c>
      <c r="AI28" s="10">
        <v>199</v>
      </c>
      <c r="AJ28" s="10">
        <v>8</v>
      </c>
      <c r="AK28" s="10">
        <v>445</v>
      </c>
      <c r="AN28" s="221">
        <v>1936</v>
      </c>
      <c r="AO28" s="221">
        <v>445</v>
      </c>
      <c r="AP28" s="221"/>
      <c r="AQ28" s="221"/>
      <c r="AR28" s="221"/>
      <c r="AT28" s="221"/>
      <c r="AU28" s="221"/>
    </row>
    <row r="29" spans="1:47" x14ac:dyDescent="0.25">
      <c r="A29" t="s">
        <v>9</v>
      </c>
      <c r="C29" s="10">
        <v>21</v>
      </c>
      <c r="D29" s="10">
        <v>685</v>
      </c>
      <c r="E29" s="10">
        <v>40</v>
      </c>
      <c r="F29" s="3"/>
      <c r="G29" s="10"/>
      <c r="H29" s="10"/>
      <c r="I29" s="10"/>
      <c r="J29" s="3"/>
      <c r="K29" s="10"/>
      <c r="L29" s="10"/>
      <c r="M29" s="10"/>
      <c r="N29" s="3"/>
      <c r="O29" s="10">
        <v>107</v>
      </c>
      <c r="P29" s="3"/>
      <c r="Q29" s="10">
        <v>472</v>
      </c>
      <c r="R29" s="10">
        <v>118</v>
      </c>
      <c r="S29" s="3"/>
      <c r="T29" s="10">
        <v>241</v>
      </c>
      <c r="U29" s="3"/>
      <c r="V29" s="10">
        <v>348</v>
      </c>
      <c r="W29" s="10">
        <v>48</v>
      </c>
      <c r="X29" s="10">
        <v>89</v>
      </c>
      <c r="Y29" s="3"/>
      <c r="Z29" s="10">
        <v>551</v>
      </c>
      <c r="AA29" s="3"/>
      <c r="AB29" s="10">
        <v>550</v>
      </c>
      <c r="AC29" s="3"/>
      <c r="AD29" s="10"/>
      <c r="AE29" s="3"/>
      <c r="AF29" s="10">
        <v>6490</v>
      </c>
      <c r="AG29" s="10">
        <v>924</v>
      </c>
      <c r="AH29" s="10">
        <v>89</v>
      </c>
      <c r="AI29" s="10">
        <v>561</v>
      </c>
      <c r="AJ29" s="10">
        <v>43</v>
      </c>
      <c r="AK29" s="10">
        <v>1617</v>
      </c>
      <c r="AN29" s="221">
        <v>6490</v>
      </c>
      <c r="AO29" s="221">
        <v>1617</v>
      </c>
      <c r="AP29" s="221"/>
      <c r="AQ29" s="221"/>
      <c r="AR29" s="221"/>
      <c r="AT29" s="221"/>
      <c r="AU29" s="221"/>
    </row>
    <row r="30" spans="1:47" x14ac:dyDescent="0.25">
      <c r="A30" t="s">
        <v>8</v>
      </c>
      <c r="C30" s="10">
        <v>0</v>
      </c>
      <c r="D30" s="10">
        <v>32</v>
      </c>
      <c r="E30" s="10">
        <v>2</v>
      </c>
      <c r="F30" s="3"/>
      <c r="G30" s="10"/>
      <c r="H30" s="10"/>
      <c r="I30" s="10"/>
      <c r="J30" s="3"/>
      <c r="K30" s="10"/>
      <c r="L30" s="10"/>
      <c r="M30" s="10"/>
      <c r="N30" s="3"/>
      <c r="O30" s="10">
        <v>1</v>
      </c>
      <c r="P30" s="3"/>
      <c r="Q30" s="10">
        <v>34</v>
      </c>
      <c r="R30" s="10">
        <v>1</v>
      </c>
      <c r="S30" s="3"/>
      <c r="T30" s="10">
        <v>13</v>
      </c>
      <c r="U30" s="3"/>
      <c r="V30" s="10">
        <v>12</v>
      </c>
      <c r="W30" s="10">
        <v>1</v>
      </c>
      <c r="X30" s="10">
        <v>9</v>
      </c>
      <c r="Y30" s="3"/>
      <c r="Z30" s="10">
        <v>31</v>
      </c>
      <c r="AA30" s="3"/>
      <c r="AB30" s="10"/>
      <c r="AC30" s="3"/>
      <c r="AD30" s="10"/>
      <c r="AE30" s="3"/>
      <c r="AF30" s="10">
        <v>204</v>
      </c>
      <c r="AG30" s="10">
        <v>36</v>
      </c>
      <c r="AH30" s="10">
        <v>3</v>
      </c>
      <c r="AI30" s="10">
        <v>19</v>
      </c>
      <c r="AJ30" s="10">
        <v>0</v>
      </c>
      <c r="AK30" s="10">
        <v>58</v>
      </c>
      <c r="AN30" s="221">
        <v>204</v>
      </c>
      <c r="AO30" s="221">
        <v>58</v>
      </c>
      <c r="AP30" s="221"/>
      <c r="AQ30" s="221"/>
      <c r="AR30" s="221"/>
      <c r="AT30" s="221"/>
      <c r="AU30" s="221"/>
    </row>
    <row r="31" spans="1:47" x14ac:dyDescent="0.25">
      <c r="A31" t="s">
        <v>7</v>
      </c>
      <c r="C31" s="10">
        <v>10</v>
      </c>
      <c r="D31" s="10">
        <v>264</v>
      </c>
      <c r="E31" s="10">
        <v>10</v>
      </c>
      <c r="F31" s="3"/>
      <c r="G31" s="10"/>
      <c r="H31" s="10"/>
      <c r="I31" s="10"/>
      <c r="J31" s="3"/>
      <c r="K31" s="10"/>
      <c r="L31" s="10"/>
      <c r="M31" s="10"/>
      <c r="N31" s="3"/>
      <c r="O31" s="10">
        <v>24</v>
      </c>
      <c r="P31" s="3"/>
      <c r="Q31" s="10">
        <v>229</v>
      </c>
      <c r="R31" s="10">
        <v>34</v>
      </c>
      <c r="S31" s="3"/>
      <c r="T31" s="10">
        <v>147</v>
      </c>
      <c r="U31" s="3"/>
      <c r="V31" s="10">
        <v>92</v>
      </c>
      <c r="W31" s="10">
        <v>6</v>
      </c>
      <c r="X31" s="10">
        <v>45</v>
      </c>
      <c r="Y31" s="3"/>
      <c r="Z31" s="10">
        <v>271</v>
      </c>
      <c r="AA31" s="3"/>
      <c r="AB31" s="10">
        <v>255</v>
      </c>
      <c r="AC31" s="3"/>
      <c r="AD31" s="10"/>
      <c r="AE31" s="3"/>
      <c r="AF31" s="10">
        <v>2340</v>
      </c>
      <c r="AG31" s="10">
        <v>303</v>
      </c>
      <c r="AH31" s="10">
        <v>16</v>
      </c>
      <c r="AI31" s="10">
        <v>227</v>
      </c>
      <c r="AJ31" s="10">
        <v>9</v>
      </c>
      <c r="AK31" s="10">
        <v>555</v>
      </c>
      <c r="AN31" s="221">
        <v>2340</v>
      </c>
      <c r="AO31" s="221">
        <v>555</v>
      </c>
      <c r="AP31" s="221"/>
      <c r="AQ31" s="221"/>
      <c r="AR31" s="221"/>
      <c r="AT31" s="221"/>
      <c r="AU31" s="221"/>
    </row>
    <row r="32" spans="1:47" x14ac:dyDescent="0.25">
      <c r="A32" t="s">
        <v>6</v>
      </c>
      <c r="C32" s="10">
        <v>2</v>
      </c>
      <c r="D32" s="10">
        <v>223</v>
      </c>
      <c r="E32" s="10">
        <v>7</v>
      </c>
      <c r="F32" s="3"/>
      <c r="G32" s="10"/>
      <c r="H32" s="10"/>
      <c r="I32" s="10"/>
      <c r="J32" s="3"/>
      <c r="K32" s="10"/>
      <c r="L32" s="10"/>
      <c r="M32" s="10"/>
      <c r="N32" s="3"/>
      <c r="O32" s="10">
        <v>12</v>
      </c>
      <c r="P32" s="3"/>
      <c r="Q32" s="10">
        <v>197</v>
      </c>
      <c r="R32" s="10">
        <v>20</v>
      </c>
      <c r="S32" s="3"/>
      <c r="T32" s="10">
        <v>102</v>
      </c>
      <c r="U32" s="3"/>
      <c r="V32" s="10">
        <v>88</v>
      </c>
      <c r="W32" s="10">
        <v>5</v>
      </c>
      <c r="X32" s="10">
        <v>42</v>
      </c>
      <c r="Y32" s="3"/>
      <c r="Z32" s="10">
        <v>201</v>
      </c>
      <c r="AA32" s="3"/>
      <c r="AB32" s="10"/>
      <c r="AC32" s="3"/>
      <c r="AD32" s="10"/>
      <c r="AE32" s="3"/>
      <c r="AF32" s="10">
        <v>2356</v>
      </c>
      <c r="AG32" s="10">
        <v>245</v>
      </c>
      <c r="AH32" s="10">
        <v>15</v>
      </c>
      <c r="AI32" s="10">
        <v>274</v>
      </c>
      <c r="AJ32" s="10">
        <v>11</v>
      </c>
      <c r="AK32" s="10">
        <v>545</v>
      </c>
      <c r="AN32" s="221">
        <v>2356</v>
      </c>
      <c r="AO32" s="221">
        <v>545</v>
      </c>
      <c r="AP32" s="221"/>
      <c r="AQ32" s="221"/>
      <c r="AR32" s="221"/>
      <c r="AT32" s="221"/>
      <c r="AU32" s="221"/>
    </row>
    <row r="33" spans="1:47" x14ac:dyDescent="0.25">
      <c r="A33" t="s">
        <v>5</v>
      </c>
      <c r="C33" s="10">
        <v>2</v>
      </c>
      <c r="D33" s="10">
        <v>69</v>
      </c>
      <c r="E33" s="10">
        <v>4</v>
      </c>
      <c r="F33" s="3"/>
      <c r="G33" s="10"/>
      <c r="H33" s="10"/>
      <c r="I33" s="10"/>
      <c r="J33" s="3"/>
      <c r="K33" s="10"/>
      <c r="L33" s="10"/>
      <c r="M33" s="10"/>
      <c r="N33" s="3"/>
      <c r="O33" s="10">
        <v>7</v>
      </c>
      <c r="P33" s="3"/>
      <c r="Q33" s="10">
        <v>60</v>
      </c>
      <c r="R33" s="10">
        <v>8</v>
      </c>
      <c r="S33" s="3"/>
      <c r="T33" s="10">
        <v>33</v>
      </c>
      <c r="U33" s="3"/>
      <c r="V33" s="10">
        <v>33</v>
      </c>
      <c r="W33" s="10">
        <v>0</v>
      </c>
      <c r="X33" s="10">
        <v>9</v>
      </c>
      <c r="Y33" s="3"/>
      <c r="Z33" s="10">
        <v>70</v>
      </c>
      <c r="AA33" s="3"/>
      <c r="AB33" s="10"/>
      <c r="AC33" s="3"/>
      <c r="AD33" s="10">
        <v>64</v>
      </c>
      <c r="AE33" s="3"/>
      <c r="AF33" s="10">
        <v>610</v>
      </c>
      <c r="AG33" s="10">
        <v>80</v>
      </c>
      <c r="AH33" s="10">
        <v>23</v>
      </c>
      <c r="AI33" s="10">
        <v>87</v>
      </c>
      <c r="AJ33" s="10">
        <v>1</v>
      </c>
      <c r="AK33" s="10">
        <v>191</v>
      </c>
      <c r="AN33" s="221">
        <v>610</v>
      </c>
      <c r="AO33" s="221">
        <v>191</v>
      </c>
      <c r="AP33" s="221"/>
      <c r="AQ33" s="221"/>
      <c r="AR33" s="221"/>
      <c r="AT33" s="221"/>
      <c r="AU33" s="221"/>
    </row>
    <row r="34" spans="1:47" ht="15.75" thickBot="1" x14ac:dyDescent="0.3">
      <c r="A34" s="1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pans="1:47" s="4" customFormat="1" ht="15.75" thickBot="1" x14ac:dyDescent="0.3">
      <c r="A35" s="7" t="s">
        <v>4</v>
      </c>
      <c r="C35" s="6">
        <v>135</v>
      </c>
      <c r="D35" s="6">
        <v>5183</v>
      </c>
      <c r="E35" s="6">
        <v>338</v>
      </c>
      <c r="F35" s="5"/>
      <c r="G35" s="6">
        <v>11</v>
      </c>
      <c r="H35" s="6">
        <v>193</v>
      </c>
      <c r="I35" s="6">
        <v>16</v>
      </c>
      <c r="J35" s="5"/>
      <c r="K35" s="6">
        <v>11</v>
      </c>
      <c r="L35" s="6">
        <v>358</v>
      </c>
      <c r="M35" s="6">
        <v>33</v>
      </c>
      <c r="N35" s="5"/>
      <c r="O35" s="6">
        <v>606</v>
      </c>
      <c r="P35" s="5"/>
      <c r="Q35" s="6">
        <v>4635</v>
      </c>
      <c r="R35" s="6">
        <v>881</v>
      </c>
      <c r="S35" s="5"/>
      <c r="T35" s="6">
        <v>2538</v>
      </c>
      <c r="U35" s="5"/>
      <c r="V35" s="6">
        <v>2539</v>
      </c>
      <c r="W35" s="6">
        <v>230</v>
      </c>
      <c r="X35" s="6">
        <v>960</v>
      </c>
      <c r="Y35" s="5"/>
      <c r="Z35" s="6">
        <v>5445</v>
      </c>
      <c r="AA35" s="5"/>
      <c r="AB35" s="6">
        <v>1405</v>
      </c>
      <c r="AC35" s="5"/>
      <c r="AD35" s="6">
        <v>871</v>
      </c>
      <c r="AE35" s="5"/>
      <c r="AF35" s="6">
        <v>68996</v>
      </c>
      <c r="AG35" s="6">
        <v>6839</v>
      </c>
      <c r="AH35" s="6">
        <v>836</v>
      </c>
      <c r="AI35" s="6">
        <v>5667</v>
      </c>
      <c r="AJ35" s="6">
        <v>290</v>
      </c>
      <c r="AK35" s="6">
        <v>13632</v>
      </c>
      <c r="AN35" s="99">
        <v>61541</v>
      </c>
      <c r="AO35" s="99">
        <v>12335</v>
      </c>
      <c r="AQ35" s="99">
        <v>2579</v>
      </c>
      <c r="AR35" s="99">
        <v>453</v>
      </c>
      <c r="AT35" s="99">
        <v>4876</v>
      </c>
      <c r="AU35" s="99">
        <v>844</v>
      </c>
    </row>
    <row r="36" spans="1:47" x14ac:dyDescent="0.25">
      <c r="A36" s="12" t="s">
        <v>3</v>
      </c>
      <c r="C36" s="11">
        <v>9</v>
      </c>
      <c r="D36" s="11">
        <v>642</v>
      </c>
      <c r="E36" s="11">
        <v>38</v>
      </c>
      <c r="F36" s="3"/>
      <c r="G36" s="11">
        <v>1</v>
      </c>
      <c r="H36" s="11">
        <v>31</v>
      </c>
      <c r="I36" s="11">
        <v>3</v>
      </c>
      <c r="J36" s="3"/>
      <c r="K36" s="11">
        <v>0</v>
      </c>
      <c r="L36" s="11">
        <v>46</v>
      </c>
      <c r="M36" s="11">
        <v>2</v>
      </c>
      <c r="N36" s="3"/>
      <c r="O36" s="11">
        <v>56</v>
      </c>
      <c r="P36" s="3"/>
      <c r="Q36" s="11">
        <v>616</v>
      </c>
      <c r="R36" s="11">
        <v>85</v>
      </c>
      <c r="S36" s="3"/>
      <c r="T36" s="11">
        <v>308</v>
      </c>
      <c r="U36" s="3"/>
      <c r="V36" s="11">
        <v>359</v>
      </c>
      <c r="W36" s="11">
        <v>17</v>
      </c>
      <c r="X36" s="11">
        <v>107</v>
      </c>
      <c r="Y36" s="3"/>
      <c r="Z36" s="11">
        <v>692</v>
      </c>
      <c r="AA36" s="3"/>
      <c r="AB36" s="11">
        <v>150</v>
      </c>
      <c r="AC36" s="3"/>
      <c r="AD36" s="11">
        <v>139</v>
      </c>
      <c r="AE36" s="3"/>
    </row>
    <row r="37" spans="1:47" x14ac:dyDescent="0.25">
      <c r="A37" s="12" t="s">
        <v>2</v>
      </c>
      <c r="C37" s="11">
        <v>82</v>
      </c>
      <c r="D37" s="10">
        <v>4400</v>
      </c>
      <c r="E37" s="10">
        <v>150</v>
      </c>
      <c r="F37" s="3"/>
      <c r="G37" s="11">
        <v>6</v>
      </c>
      <c r="H37" s="10">
        <v>139</v>
      </c>
      <c r="I37" s="10">
        <v>7</v>
      </c>
      <c r="J37" s="3"/>
      <c r="K37" s="11">
        <v>9</v>
      </c>
      <c r="L37" s="11">
        <v>306</v>
      </c>
      <c r="M37" s="11">
        <v>12</v>
      </c>
      <c r="N37" s="3"/>
      <c r="O37" s="10">
        <v>372</v>
      </c>
      <c r="P37" s="3"/>
      <c r="Q37" s="10">
        <v>4362</v>
      </c>
      <c r="R37" s="10">
        <v>533</v>
      </c>
      <c r="S37" s="3"/>
      <c r="T37" s="10">
        <v>2005</v>
      </c>
      <c r="U37" s="3"/>
      <c r="V37" s="10">
        <v>2507</v>
      </c>
      <c r="W37" s="10">
        <v>120</v>
      </c>
      <c r="X37" s="10">
        <v>648</v>
      </c>
      <c r="Y37" s="3"/>
      <c r="Z37" s="10">
        <v>4673</v>
      </c>
      <c r="AA37" s="3"/>
      <c r="AB37" s="10">
        <v>1088</v>
      </c>
      <c r="AC37" s="3"/>
      <c r="AD37" s="10">
        <v>751</v>
      </c>
      <c r="AE37" s="3"/>
      <c r="AN37">
        <v>128</v>
      </c>
      <c r="AQ37">
        <v>6</v>
      </c>
      <c r="AT37">
        <v>17</v>
      </c>
    </row>
    <row r="38" spans="1:47" ht="15.75" thickBot="1" x14ac:dyDescent="0.3">
      <c r="A38" s="9" t="s">
        <v>1</v>
      </c>
      <c r="C38" s="8">
        <v>6</v>
      </c>
      <c r="D38" s="8">
        <v>208</v>
      </c>
      <c r="E38" s="8">
        <v>18</v>
      </c>
      <c r="F38" s="3"/>
      <c r="G38" s="8">
        <v>0</v>
      </c>
      <c r="H38" s="8">
        <v>7</v>
      </c>
      <c r="I38" s="8">
        <v>0</v>
      </c>
      <c r="J38" s="3"/>
      <c r="K38" s="8">
        <v>0</v>
      </c>
      <c r="L38" s="8">
        <v>10</v>
      </c>
      <c r="M38" s="8">
        <v>1</v>
      </c>
      <c r="N38" s="3"/>
      <c r="O38" s="8">
        <v>38</v>
      </c>
      <c r="P38" s="3"/>
      <c r="Q38" s="8">
        <v>175</v>
      </c>
      <c r="R38" s="8">
        <v>29</v>
      </c>
      <c r="S38" s="3"/>
      <c r="T38" s="8">
        <v>130</v>
      </c>
      <c r="U38" s="3"/>
      <c r="V38" s="8">
        <v>75</v>
      </c>
      <c r="W38" s="8">
        <v>17</v>
      </c>
      <c r="X38" s="8">
        <v>35</v>
      </c>
      <c r="Y38" s="3"/>
      <c r="Z38" s="8">
        <v>212</v>
      </c>
      <c r="AA38" s="3"/>
      <c r="AB38" s="8">
        <v>52</v>
      </c>
      <c r="AC38" s="3"/>
      <c r="AD38" s="8">
        <v>19</v>
      </c>
      <c r="AE38" s="3"/>
    </row>
    <row r="39" spans="1:47" ht="15.75" thickBot="1" x14ac:dyDescent="0.3">
      <c r="A39" s="222" t="s">
        <v>305</v>
      </c>
      <c r="C39" s="6">
        <v>232</v>
      </c>
      <c r="D39" s="6">
        <v>10433</v>
      </c>
      <c r="E39" s="6">
        <v>544</v>
      </c>
      <c r="F39" s="3"/>
      <c r="G39" s="6">
        <v>18</v>
      </c>
      <c r="H39" s="6">
        <v>370</v>
      </c>
      <c r="I39" s="6">
        <v>26</v>
      </c>
      <c r="J39" s="3"/>
      <c r="K39" s="6">
        <v>20</v>
      </c>
      <c r="L39" s="6">
        <v>720</v>
      </c>
      <c r="M39" s="6">
        <v>48</v>
      </c>
      <c r="N39" s="3"/>
      <c r="O39" s="6">
        <v>1072</v>
      </c>
      <c r="P39" s="3"/>
      <c r="Q39" s="6">
        <v>9788</v>
      </c>
      <c r="R39" s="6">
        <v>1528</v>
      </c>
      <c r="S39" s="3"/>
      <c r="T39" s="6">
        <v>4981</v>
      </c>
      <c r="U39" s="3"/>
      <c r="V39" s="6">
        <v>5480</v>
      </c>
      <c r="W39" s="6">
        <v>384</v>
      </c>
      <c r="X39" s="6">
        <v>1750</v>
      </c>
      <c r="Y39" s="3"/>
      <c r="Z39" s="6">
        <v>11022</v>
      </c>
      <c r="AA39" s="3"/>
      <c r="AB39" s="6">
        <v>2695</v>
      </c>
      <c r="AC39" s="3"/>
      <c r="AD39" s="6">
        <v>1780</v>
      </c>
      <c r="AE39" s="3"/>
    </row>
    <row r="40" spans="1:47" ht="15.75" thickBot="1" x14ac:dyDescent="0.3">
      <c r="A40" s="9" t="s">
        <v>304</v>
      </c>
      <c r="C40" s="223">
        <v>3</v>
      </c>
      <c r="D40" s="223">
        <v>15</v>
      </c>
      <c r="E40" s="223">
        <v>0</v>
      </c>
      <c r="F40" s="3"/>
      <c r="G40" s="223">
        <v>0</v>
      </c>
      <c r="H40" s="223">
        <v>0</v>
      </c>
      <c r="I40" s="223">
        <v>0</v>
      </c>
      <c r="J40" s="3"/>
      <c r="K40" s="223">
        <v>0</v>
      </c>
      <c r="L40" s="223">
        <v>0</v>
      </c>
      <c r="M40" s="223">
        <v>0</v>
      </c>
      <c r="N40" s="3"/>
      <c r="O40" s="223">
        <v>1</v>
      </c>
      <c r="P40" s="3"/>
      <c r="Q40" s="223">
        <v>14</v>
      </c>
      <c r="R40" s="223">
        <v>2</v>
      </c>
      <c r="S40" s="3"/>
      <c r="T40" s="223">
        <v>3</v>
      </c>
      <c r="U40" s="3"/>
      <c r="V40" s="223">
        <v>8</v>
      </c>
      <c r="W40" s="223">
        <v>0</v>
      </c>
      <c r="X40" s="223">
        <v>3</v>
      </c>
      <c r="Y40" s="3"/>
      <c r="Z40" s="223">
        <v>19</v>
      </c>
      <c r="AA40" s="3"/>
      <c r="AB40" s="223">
        <v>5</v>
      </c>
      <c r="AC40" s="3"/>
      <c r="AD40" s="223">
        <v>1</v>
      </c>
      <c r="AE40" s="3"/>
    </row>
    <row r="41" spans="1:47" s="4" customFormat="1" ht="15.75" thickBot="1" x14ac:dyDescent="0.3">
      <c r="A41" s="7" t="s">
        <v>0</v>
      </c>
      <c r="C41" s="6">
        <v>235</v>
      </c>
      <c r="D41" s="6">
        <v>10448</v>
      </c>
      <c r="E41" s="6">
        <v>544</v>
      </c>
      <c r="F41" s="5"/>
      <c r="G41" s="6">
        <v>18</v>
      </c>
      <c r="H41" s="6">
        <v>370</v>
      </c>
      <c r="I41" s="6">
        <v>26</v>
      </c>
      <c r="J41" s="5"/>
      <c r="K41" s="6">
        <v>20</v>
      </c>
      <c r="L41" s="6">
        <v>720</v>
      </c>
      <c r="M41" s="6">
        <v>48</v>
      </c>
      <c r="N41" s="5"/>
      <c r="O41" s="6">
        <v>1073</v>
      </c>
      <c r="P41" s="5"/>
      <c r="Q41" s="6">
        <v>9802</v>
      </c>
      <c r="R41" s="6">
        <v>1530</v>
      </c>
      <c r="S41" s="5"/>
      <c r="T41" s="6">
        <v>4984</v>
      </c>
      <c r="U41" s="5"/>
      <c r="V41" s="6">
        <v>5488</v>
      </c>
      <c r="W41" s="6">
        <v>384</v>
      </c>
      <c r="X41" s="6">
        <v>1753</v>
      </c>
      <c r="Y41" s="5"/>
      <c r="Z41" s="6">
        <v>11041</v>
      </c>
      <c r="AA41" s="5"/>
      <c r="AB41" s="6">
        <v>2700</v>
      </c>
      <c r="AC41" s="5"/>
      <c r="AD41" s="6">
        <v>1781</v>
      </c>
      <c r="AE41" s="5"/>
    </row>
  </sheetData>
  <mergeCells count="15">
    <mergeCell ref="AN9:AO9"/>
    <mergeCell ref="AQ9:AR9"/>
    <mergeCell ref="AT9:AU9"/>
    <mergeCell ref="AF2:AK4"/>
    <mergeCell ref="Z3:Z4"/>
    <mergeCell ref="AB3:AB4"/>
    <mergeCell ref="AD3:AD4"/>
    <mergeCell ref="A7:A9"/>
    <mergeCell ref="AJ7:AJ8"/>
    <mergeCell ref="C2:E4"/>
    <mergeCell ref="G2:I4"/>
    <mergeCell ref="K2:M4"/>
    <mergeCell ref="O2:R4"/>
    <mergeCell ref="T2:X4"/>
    <mergeCell ref="Z2:AD2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18" max="40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45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2.5703125" bestFit="1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31" width="12" customWidth="1"/>
  </cols>
  <sheetData>
    <row r="2" spans="1:31" s="234" customFormat="1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49"/>
      <c r="V2" s="179" t="str">
        <f>+'Lead Sheet (D)'!Z2</f>
        <v>County Commissioner</v>
      </c>
      <c r="W2" s="180"/>
      <c r="X2" s="181"/>
      <c r="Y2" s="49"/>
      <c r="Z2" s="165" t="s">
        <v>115</v>
      </c>
      <c r="AA2" s="49"/>
    </row>
    <row r="3" spans="1:31" s="234" customFormat="1" x14ac:dyDescent="0.25">
      <c r="A3" s="235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49"/>
      <c r="V3" s="156" t="str">
        <f>+'Lead Sheet (D)'!Z3</f>
        <v>at-Large</v>
      </c>
      <c r="W3" s="87"/>
      <c r="X3" s="144" t="str">
        <f>+'Lead Sheet (D)'!AD3</f>
        <v>District 5</v>
      </c>
      <c r="Y3" s="49"/>
      <c r="Z3" s="166"/>
      <c r="AA3" s="49"/>
    </row>
    <row r="4" spans="1:31" s="234" customFormat="1" x14ac:dyDescent="0.25">
      <c r="A4" s="235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49"/>
      <c r="V4" s="157"/>
      <c r="W4" s="86"/>
      <c r="X4" s="147"/>
      <c r="Y4" s="49"/>
      <c r="Z4" s="167"/>
      <c r="AA4" s="49"/>
    </row>
    <row r="5" spans="1:31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U5" s="53"/>
      <c r="V5" s="49"/>
      <c r="W5" s="53"/>
      <c r="X5" s="53"/>
      <c r="Y5" s="206"/>
      <c r="Z5" s="206"/>
      <c r="AA5" s="206"/>
    </row>
    <row r="6" spans="1:31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43"/>
      <c r="V6" s="129"/>
      <c r="W6" s="43"/>
      <c r="X6" s="129"/>
      <c r="Y6" s="187"/>
      <c r="Z6" s="126"/>
      <c r="AA6" s="187"/>
    </row>
    <row r="7" spans="1:31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35"/>
      <c r="V7" s="130" t="str">
        <f>+'Lead Sheet (D)'!Z7</f>
        <v>Kim</v>
      </c>
      <c r="W7" s="35"/>
      <c r="X7" s="130" t="str">
        <f>+'Lead Sheet (D)'!AD7</f>
        <v>Susan</v>
      </c>
      <c r="Y7" s="98"/>
      <c r="Z7" s="124" t="s">
        <v>240</v>
      </c>
      <c r="AA7" s="98"/>
    </row>
    <row r="8" spans="1:31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35"/>
      <c r="V8" s="130" t="str">
        <f>+'Lead Sheet (D)'!Z8</f>
        <v>O'BRIEN</v>
      </c>
      <c r="W8" s="35"/>
      <c r="X8" s="130" t="str">
        <f>+'Lead Sheet (D)'!AD8</f>
        <v>LAZARCHICK</v>
      </c>
      <c r="Y8" s="98"/>
      <c r="Z8" s="124" t="s">
        <v>241</v>
      </c>
      <c r="AA8" s="98"/>
      <c r="AB8" s="139" t="s">
        <v>57</v>
      </c>
      <c r="AC8" s="140"/>
      <c r="AD8" s="140"/>
      <c r="AE8" s="141"/>
    </row>
    <row r="9" spans="1:31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35"/>
      <c r="V9" s="226"/>
      <c r="W9" s="35"/>
      <c r="X9" s="226"/>
      <c r="Y9" s="98"/>
      <c r="Z9" s="236"/>
      <c r="AA9" s="98"/>
      <c r="AB9" s="142"/>
      <c r="AC9" s="168"/>
      <c r="AD9" s="168"/>
      <c r="AE9" s="144"/>
    </row>
    <row r="10" spans="1:31" ht="5.0999999999999996" customHeight="1" thickBot="1" x14ac:dyDescent="0.3">
      <c r="A10" s="30"/>
      <c r="B10" s="117"/>
      <c r="AB10" s="169"/>
      <c r="AC10" s="170"/>
      <c r="AD10" s="170"/>
      <c r="AE10" s="171"/>
    </row>
    <row r="11" spans="1:31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G11" s="30"/>
      <c r="H11" s="163" t="s">
        <v>73</v>
      </c>
      <c r="I11" s="178"/>
      <c r="J11" s="163" t="s">
        <v>73</v>
      </c>
      <c r="K11" s="30"/>
      <c r="L11" s="163" t="s">
        <v>73</v>
      </c>
      <c r="M11" s="30"/>
      <c r="N11" s="163" t="s">
        <v>73</v>
      </c>
      <c r="O11" s="178"/>
      <c r="P11" s="163" t="s">
        <v>73</v>
      </c>
      <c r="Q11" s="30"/>
      <c r="R11" s="163" t="s">
        <v>73</v>
      </c>
      <c r="S11" s="30"/>
      <c r="T11" s="163" t="s">
        <v>73</v>
      </c>
      <c r="V11" s="163" t="s">
        <v>73</v>
      </c>
      <c r="W11" s="178"/>
      <c r="X11" s="163" t="s">
        <v>73</v>
      </c>
      <c r="Z11" s="163" t="s">
        <v>73</v>
      </c>
      <c r="AB11" s="172" t="s">
        <v>45</v>
      </c>
      <c r="AC11" s="174" t="s">
        <v>3</v>
      </c>
      <c r="AD11" s="174" t="s">
        <v>2</v>
      </c>
      <c r="AE11" s="176" t="s">
        <v>72</v>
      </c>
    </row>
    <row r="12" spans="1:31" ht="15.75" thickBot="1" x14ac:dyDescent="0.3">
      <c r="A12" s="30"/>
      <c r="B12" s="164"/>
      <c r="C12" s="118"/>
      <c r="D12" s="164"/>
      <c r="E12" s="118"/>
      <c r="F12" s="164"/>
      <c r="G12" s="30"/>
      <c r="H12" s="164"/>
      <c r="I12" s="178"/>
      <c r="J12" s="164"/>
      <c r="K12" s="30"/>
      <c r="L12" s="164"/>
      <c r="M12" s="30"/>
      <c r="N12" s="164"/>
      <c r="O12" s="178"/>
      <c r="P12" s="164"/>
      <c r="Q12" s="30"/>
      <c r="R12" s="164"/>
      <c r="S12" s="30"/>
      <c r="T12" s="164"/>
      <c r="V12" s="164"/>
      <c r="W12" s="178"/>
      <c r="X12" s="164"/>
      <c r="Z12" s="164"/>
      <c r="AB12" s="173"/>
      <c r="AC12" s="175"/>
      <c r="AD12" s="175"/>
      <c r="AE12" s="177"/>
    </row>
    <row r="13" spans="1:31" ht="15.75" thickBot="1" x14ac:dyDescent="0.3">
      <c r="A13" t="s">
        <v>19</v>
      </c>
      <c r="B13" s="66">
        <v>1</v>
      </c>
      <c r="C13" s="30"/>
      <c r="D13" s="66">
        <v>31</v>
      </c>
      <c r="E13" s="30"/>
      <c r="F13" s="66">
        <v>0</v>
      </c>
      <c r="G13" s="30"/>
      <c r="H13" s="66">
        <v>1</v>
      </c>
      <c r="I13" s="30"/>
      <c r="J13" s="66">
        <v>30</v>
      </c>
      <c r="K13" s="30"/>
      <c r="L13" s="66">
        <v>3</v>
      </c>
      <c r="M13" s="30"/>
      <c r="N13" s="66">
        <v>17</v>
      </c>
      <c r="O13" s="30"/>
      <c r="P13" s="66">
        <v>13</v>
      </c>
      <c r="Q13" s="30"/>
      <c r="R13" s="66">
        <v>0</v>
      </c>
      <c r="S13" s="30"/>
      <c r="T13" s="66">
        <v>4</v>
      </c>
      <c r="U13" s="30"/>
      <c r="V13" s="66">
        <v>32</v>
      </c>
      <c r="W13" s="30"/>
      <c r="X13" s="66">
        <v>34</v>
      </c>
      <c r="Y13" s="30"/>
      <c r="Z13" s="66"/>
      <c r="AA13" s="30"/>
      <c r="AB13" s="66">
        <v>34</v>
      </c>
      <c r="AC13" s="65">
        <v>7</v>
      </c>
      <c r="AD13" s="65">
        <v>35</v>
      </c>
      <c r="AE13" s="10">
        <v>0</v>
      </c>
    </row>
    <row r="14" spans="1:31" s="4" customFormat="1" ht="15.75" thickBot="1" x14ac:dyDescent="0.3">
      <c r="A14" s="7" t="s">
        <v>4</v>
      </c>
      <c r="B14" s="6">
        <f>+SUM(B13:B13)</f>
        <v>1</v>
      </c>
      <c r="C14" s="64"/>
      <c r="D14" s="6">
        <f>+SUM(D13:D13)</f>
        <v>31</v>
      </c>
      <c r="E14" s="64"/>
      <c r="F14" s="6">
        <f>+SUM(F13:F13)</f>
        <v>0</v>
      </c>
      <c r="G14" s="64"/>
      <c r="H14" s="6">
        <f>+SUM(H13:H13)</f>
        <v>1</v>
      </c>
      <c r="I14" s="64"/>
      <c r="J14" s="6">
        <f>+SUM(J13:J13)</f>
        <v>30</v>
      </c>
      <c r="K14" s="64"/>
      <c r="L14" s="6">
        <f>+SUM(L13:L13)</f>
        <v>3</v>
      </c>
      <c r="M14" s="64"/>
      <c r="N14" s="6">
        <f>+SUM(N13:N13)</f>
        <v>17</v>
      </c>
      <c r="O14" s="64"/>
      <c r="P14" s="6">
        <f>+SUM(P13:P13)</f>
        <v>13</v>
      </c>
      <c r="Q14" s="64"/>
      <c r="R14" s="6">
        <f>+SUM(R13:R13)</f>
        <v>0</v>
      </c>
      <c r="S14" s="64"/>
      <c r="T14" s="6">
        <f>+SUM(T13:T13)</f>
        <v>4</v>
      </c>
      <c r="U14" s="64"/>
      <c r="V14" s="6">
        <f>+SUM(V13:V13)</f>
        <v>32</v>
      </c>
      <c r="W14" s="64"/>
      <c r="X14" s="6">
        <f>+SUM(X13:X13)</f>
        <v>34</v>
      </c>
      <c r="Y14" s="64"/>
      <c r="Z14" s="6">
        <f>+SUM(Z13:Z13)</f>
        <v>0</v>
      </c>
      <c r="AA14" s="64"/>
      <c r="AB14" s="6">
        <f>+SUM(AB13:AB13)</f>
        <v>34</v>
      </c>
      <c r="AC14" s="6">
        <f>+SUM(AC13:AC13)</f>
        <v>7</v>
      </c>
      <c r="AD14" s="6">
        <f>+SUM(AD13:AD13)</f>
        <v>35</v>
      </c>
      <c r="AE14" s="6">
        <f>+SUM(AE13:AE13)</f>
        <v>0</v>
      </c>
    </row>
    <row r="15" spans="1:31" s="185" customFormat="1" x14ac:dyDescent="0.25">
      <c r="A15" s="12" t="s">
        <v>3</v>
      </c>
      <c r="B15" s="120">
        <v>0</v>
      </c>
      <c r="D15" s="120">
        <v>7</v>
      </c>
      <c r="F15" s="120">
        <v>0</v>
      </c>
      <c r="H15" s="120">
        <v>0</v>
      </c>
      <c r="J15" s="120">
        <v>6</v>
      </c>
      <c r="L15" s="120">
        <v>0</v>
      </c>
      <c r="N15" s="120">
        <v>3</v>
      </c>
      <c r="P15" s="120">
        <v>4</v>
      </c>
      <c r="R15" s="120">
        <v>0</v>
      </c>
      <c r="T15" s="120">
        <v>0</v>
      </c>
      <c r="V15" s="120">
        <v>5</v>
      </c>
      <c r="X15" s="120">
        <v>5</v>
      </c>
      <c r="Z15" s="120">
        <v>0</v>
      </c>
    </row>
    <row r="16" spans="1:31" s="185" customFormat="1" x14ac:dyDescent="0.25">
      <c r="A16" s="12" t="s">
        <v>2</v>
      </c>
      <c r="B16" s="121">
        <v>0</v>
      </c>
      <c r="D16" s="121">
        <v>33</v>
      </c>
      <c r="F16" s="121">
        <v>2</v>
      </c>
      <c r="H16" s="121">
        <v>1</v>
      </c>
      <c r="J16" s="121">
        <v>33</v>
      </c>
      <c r="L16" s="121">
        <v>1</v>
      </c>
      <c r="N16" s="121">
        <v>12</v>
      </c>
      <c r="P16" s="121">
        <v>21</v>
      </c>
      <c r="R16" s="121">
        <v>0</v>
      </c>
      <c r="T16" s="121">
        <v>1</v>
      </c>
      <c r="V16" s="121">
        <v>31</v>
      </c>
      <c r="X16" s="121">
        <v>30</v>
      </c>
      <c r="Z16" s="121">
        <v>0</v>
      </c>
    </row>
    <row r="17" spans="1:26" ht="15.75" thickBot="1" x14ac:dyDescent="0.3">
      <c r="A17" s="9" t="s">
        <v>65</v>
      </c>
      <c r="B17" s="194">
        <v>0</v>
      </c>
      <c r="D17" s="194">
        <v>0</v>
      </c>
      <c r="F17" s="194">
        <v>0</v>
      </c>
      <c r="H17" s="194">
        <v>0</v>
      </c>
      <c r="J17" s="194">
        <v>1</v>
      </c>
      <c r="L17" s="194">
        <v>0</v>
      </c>
      <c r="N17" s="194">
        <v>0</v>
      </c>
      <c r="P17" s="194">
        <v>0</v>
      </c>
      <c r="R17" s="194">
        <v>0</v>
      </c>
      <c r="T17" s="194">
        <v>0</v>
      </c>
      <c r="V17" s="194">
        <v>0</v>
      </c>
      <c r="X17" s="194">
        <v>0</v>
      </c>
      <c r="Z17" s="194"/>
    </row>
    <row r="18" spans="1:26" s="4" customFormat="1" ht="15.75" thickBot="1" x14ac:dyDescent="0.3">
      <c r="A18" s="4" t="s">
        <v>0</v>
      </c>
      <c r="B18" s="6">
        <f>+SUM(B14:B17)</f>
        <v>1</v>
      </c>
      <c r="D18" s="6">
        <f>+SUM(D14:D17)</f>
        <v>71</v>
      </c>
      <c r="F18" s="6">
        <f>+SUM(F14:F17)</f>
        <v>2</v>
      </c>
      <c r="H18" s="6">
        <f>+SUM(H14:H17)</f>
        <v>2</v>
      </c>
      <c r="J18" s="6">
        <f>+SUM(J14:J17)</f>
        <v>70</v>
      </c>
      <c r="L18" s="6">
        <f>+SUM(L14:L17)</f>
        <v>4</v>
      </c>
      <c r="N18" s="6">
        <f>+SUM(N14:N17)</f>
        <v>32</v>
      </c>
      <c r="P18" s="6">
        <f>+SUM(P14:P17)</f>
        <v>38</v>
      </c>
      <c r="R18" s="6">
        <f>+SUM(R14:R17)</f>
        <v>0</v>
      </c>
      <c r="T18" s="6">
        <f>+SUM(T14:T17)</f>
        <v>5</v>
      </c>
      <c r="V18" s="6">
        <f>+SUM(V14:V17)</f>
        <v>68</v>
      </c>
      <c r="X18" s="6">
        <f>+SUM(X14:X17)</f>
        <v>69</v>
      </c>
      <c r="Z18" s="6">
        <f>+SUM(Z14:Z17)</f>
        <v>0</v>
      </c>
    </row>
    <row r="28" spans="1:26" x14ac:dyDescent="0.25">
      <c r="B28" s="1"/>
    </row>
    <row r="29" spans="1:26" x14ac:dyDescent="0.25">
      <c r="B29" s="7"/>
    </row>
    <row r="30" spans="1:26" x14ac:dyDescent="0.25">
      <c r="B30" s="12"/>
    </row>
    <row r="31" spans="1:26" x14ac:dyDescent="0.25">
      <c r="B31" s="63"/>
    </row>
    <row r="32" spans="1:26" x14ac:dyDescent="0.25">
      <c r="B32" s="9"/>
    </row>
    <row r="33" spans="2:2" x14ac:dyDescent="0.25">
      <c r="B33" s="7"/>
    </row>
    <row r="36" spans="2:2" x14ac:dyDescent="0.25">
      <c r="B36" s="2"/>
    </row>
    <row r="42" spans="2:2" x14ac:dyDescent="0.25">
      <c r="B42" s="2"/>
    </row>
    <row r="45" spans="2:2" x14ac:dyDescent="0.25">
      <c r="B45" s="2"/>
    </row>
  </sheetData>
  <mergeCells count="28">
    <mergeCell ref="Z11:Z12"/>
    <mergeCell ref="AB11:AB12"/>
    <mergeCell ref="AC11:AC12"/>
    <mergeCell ref="AD11:AD12"/>
    <mergeCell ref="AE11:AE12"/>
    <mergeCell ref="P11:P12"/>
    <mergeCell ref="R11:R12"/>
    <mergeCell ref="T11:T12"/>
    <mergeCell ref="V11:V12"/>
    <mergeCell ref="W11:W12"/>
    <mergeCell ref="X11:X12"/>
    <mergeCell ref="AB8:AE10"/>
    <mergeCell ref="B11:B12"/>
    <mergeCell ref="D11:D12"/>
    <mergeCell ref="F11:F12"/>
    <mergeCell ref="H11:H12"/>
    <mergeCell ref="I11:I12"/>
    <mergeCell ref="J11:J12"/>
    <mergeCell ref="L11:L12"/>
    <mergeCell ref="N11:N12"/>
    <mergeCell ref="O11:O12"/>
    <mergeCell ref="B2:F4"/>
    <mergeCell ref="H2:L4"/>
    <mergeCell ref="N2:T4"/>
    <mergeCell ref="V2:X2"/>
    <mergeCell ref="Z2:Z4"/>
    <mergeCell ref="V3:V4"/>
    <mergeCell ref="X3:X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45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1.7109375" bestFit="1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28" width="13.140625" customWidth="1"/>
    <col min="29" max="29" width="1.7109375" customWidth="1"/>
    <col min="30" max="33" width="12" customWidth="1"/>
  </cols>
  <sheetData>
    <row r="2" spans="1:33" ht="15" customHeight="1" x14ac:dyDescent="0.25">
      <c r="B2" s="139" t="str">
        <f>+'Lead Sheet (D)'!K2</f>
        <v>Choice for President &amp; 5th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49"/>
      <c r="V2" s="179" t="str">
        <f>+'Lead Sheet (D)'!Z2</f>
        <v>County Commissioner</v>
      </c>
      <c r="W2" s="180"/>
      <c r="X2" s="181"/>
      <c r="Y2" s="49"/>
      <c r="Z2" s="139" t="s">
        <v>115</v>
      </c>
      <c r="AA2" s="140"/>
      <c r="AB2" s="141"/>
    </row>
    <row r="3" spans="1:33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49"/>
      <c r="V3" s="156" t="str">
        <f>+'Lead Sheet (D)'!Z3</f>
        <v>at-Large</v>
      </c>
      <c r="W3" s="87"/>
      <c r="X3" s="144" t="str">
        <f>+'Lead Sheet (D)'!AD3</f>
        <v>District 5</v>
      </c>
      <c r="Y3" s="49"/>
      <c r="Z3" s="142"/>
      <c r="AA3" s="143"/>
      <c r="AB3" s="144"/>
    </row>
    <row r="4" spans="1:33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49"/>
      <c r="V4" s="157"/>
      <c r="W4" s="86"/>
      <c r="X4" s="147"/>
      <c r="Y4" s="49"/>
      <c r="Z4" s="145"/>
      <c r="AA4" s="146"/>
      <c r="AB4" s="147"/>
    </row>
    <row r="5" spans="1:33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U5" s="53"/>
      <c r="V5" s="49"/>
      <c r="W5" s="53"/>
      <c r="X5" s="53"/>
      <c r="Y5" s="53"/>
      <c r="AB5" s="50"/>
    </row>
    <row r="6" spans="1:33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43"/>
      <c r="V6" s="129"/>
      <c r="W6" s="43"/>
      <c r="X6" s="129"/>
      <c r="Y6" s="43"/>
      <c r="Z6" s="237"/>
      <c r="AA6" s="109"/>
      <c r="AB6" s="93"/>
    </row>
    <row r="7" spans="1:33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35"/>
      <c r="V7" s="130" t="str">
        <f>+'Lead Sheet (D)'!Z7</f>
        <v>Kim</v>
      </c>
      <c r="W7" s="35"/>
      <c r="X7" s="130" t="str">
        <f>+'Lead Sheet (D)'!AD7</f>
        <v>Susan</v>
      </c>
      <c r="Y7" s="35"/>
      <c r="Z7" s="92" t="s">
        <v>240</v>
      </c>
      <c r="AA7" s="98"/>
      <c r="AB7" s="90" t="s">
        <v>240</v>
      </c>
    </row>
    <row r="8" spans="1:33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35"/>
      <c r="V8" s="130" t="str">
        <f>+'Lead Sheet (D)'!Z8</f>
        <v>O'BRIEN</v>
      </c>
      <c r="W8" s="35"/>
      <c r="X8" s="130" t="str">
        <f>+'Lead Sheet (D)'!AD8</f>
        <v>LAZARCHICK</v>
      </c>
      <c r="Y8" s="35"/>
      <c r="Z8" s="92" t="s">
        <v>241</v>
      </c>
      <c r="AA8" s="98"/>
      <c r="AB8" s="90" t="s">
        <v>241</v>
      </c>
      <c r="AD8" s="139" t="s">
        <v>57</v>
      </c>
      <c r="AE8" s="140"/>
      <c r="AF8" s="140"/>
      <c r="AG8" s="141"/>
    </row>
    <row r="9" spans="1:33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35"/>
      <c r="V9" s="226"/>
      <c r="W9" s="35"/>
      <c r="X9" s="226"/>
      <c r="Y9" s="35"/>
      <c r="Z9" s="89"/>
      <c r="AA9" s="214"/>
      <c r="AB9" s="215"/>
      <c r="AD9" s="142"/>
      <c r="AE9" s="168"/>
      <c r="AF9" s="168"/>
      <c r="AG9" s="144"/>
    </row>
    <row r="10" spans="1:33" ht="5.0999999999999996" customHeight="1" thickBot="1" x14ac:dyDescent="0.3">
      <c r="A10" s="30"/>
      <c r="B10" s="117"/>
      <c r="AD10" s="169"/>
      <c r="AE10" s="170"/>
      <c r="AF10" s="170"/>
      <c r="AG10" s="171"/>
    </row>
    <row r="11" spans="1:33" ht="15" customHeight="1" x14ac:dyDescent="0.25">
      <c r="A11" s="30"/>
      <c r="B11" s="163" t="s">
        <v>73</v>
      </c>
      <c r="C11" s="178"/>
      <c r="D11" s="163" t="s">
        <v>73</v>
      </c>
      <c r="E11" s="30"/>
      <c r="F11" s="163" t="s">
        <v>73</v>
      </c>
      <c r="H11" s="163" t="s">
        <v>73</v>
      </c>
      <c r="I11" s="178"/>
      <c r="J11" s="163" t="s">
        <v>73</v>
      </c>
      <c r="K11" s="30"/>
      <c r="L11" s="163" t="s">
        <v>73</v>
      </c>
      <c r="M11" s="30"/>
      <c r="N11" s="163" t="s">
        <v>73</v>
      </c>
      <c r="O11" s="178"/>
      <c r="P11" s="163" t="s">
        <v>73</v>
      </c>
      <c r="Q11" s="30"/>
      <c r="R11" s="163" t="s">
        <v>73</v>
      </c>
      <c r="S11" s="30"/>
      <c r="T11" s="163" t="s">
        <v>73</v>
      </c>
      <c r="V11" s="163" t="s">
        <v>73</v>
      </c>
      <c r="W11" s="178"/>
      <c r="X11" s="163" t="s">
        <v>73</v>
      </c>
      <c r="Z11" s="163" t="s">
        <v>73</v>
      </c>
      <c r="AA11" s="178"/>
      <c r="AB11" s="163" t="s">
        <v>73</v>
      </c>
      <c r="AD11" s="172" t="s">
        <v>45</v>
      </c>
      <c r="AE11" s="174" t="s">
        <v>3</v>
      </c>
      <c r="AF11" s="174" t="s">
        <v>2</v>
      </c>
      <c r="AG11" s="176" t="s">
        <v>72</v>
      </c>
    </row>
    <row r="12" spans="1:33" ht="15.75" thickBot="1" x14ac:dyDescent="0.3">
      <c r="A12" s="30"/>
      <c r="B12" s="164"/>
      <c r="C12" s="178"/>
      <c r="D12" s="164"/>
      <c r="E12" s="30"/>
      <c r="F12" s="164"/>
      <c r="H12" s="164"/>
      <c r="I12" s="178"/>
      <c r="J12" s="164"/>
      <c r="K12" s="30"/>
      <c r="L12" s="164"/>
      <c r="M12" s="30"/>
      <c r="N12" s="164"/>
      <c r="O12" s="178"/>
      <c r="P12" s="164"/>
      <c r="Q12" s="30"/>
      <c r="R12" s="164"/>
      <c r="S12" s="30"/>
      <c r="T12" s="164"/>
      <c r="V12" s="164"/>
      <c r="W12" s="178"/>
      <c r="X12" s="164"/>
      <c r="Z12" s="164"/>
      <c r="AA12" s="178"/>
      <c r="AB12" s="164"/>
      <c r="AD12" s="173"/>
      <c r="AE12" s="175"/>
      <c r="AF12" s="175"/>
      <c r="AG12" s="177"/>
    </row>
    <row r="13" spans="1:33" ht="15.75" thickBot="1" x14ac:dyDescent="0.3">
      <c r="A13" t="s">
        <v>18</v>
      </c>
      <c r="B13" s="66">
        <v>0</v>
      </c>
      <c r="C13" s="30"/>
      <c r="D13" s="66">
        <v>25</v>
      </c>
      <c r="E13" s="30"/>
      <c r="F13" s="66">
        <v>2</v>
      </c>
      <c r="G13" s="30"/>
      <c r="H13" s="66">
        <v>0</v>
      </c>
      <c r="I13" s="30"/>
      <c r="J13" s="66">
        <v>24</v>
      </c>
      <c r="K13" s="30"/>
      <c r="L13" s="66">
        <v>4</v>
      </c>
      <c r="M13" s="30"/>
      <c r="N13" s="66">
        <v>11</v>
      </c>
      <c r="O13" s="30"/>
      <c r="P13" s="66">
        <v>11</v>
      </c>
      <c r="Q13" s="30"/>
      <c r="R13" s="66">
        <v>1</v>
      </c>
      <c r="S13" s="30"/>
      <c r="T13" s="66">
        <v>1</v>
      </c>
      <c r="U13" s="30"/>
      <c r="V13" s="66">
        <v>24</v>
      </c>
      <c r="W13" s="30"/>
      <c r="X13" s="66">
        <v>23</v>
      </c>
      <c r="Y13" s="30"/>
      <c r="Z13" s="66"/>
      <c r="AA13" s="30"/>
      <c r="AB13" s="66"/>
      <c r="AC13" s="30"/>
      <c r="AD13" s="66">
        <v>28</v>
      </c>
      <c r="AE13" s="66">
        <v>4</v>
      </c>
      <c r="AF13" s="66">
        <v>33</v>
      </c>
      <c r="AG13" s="66">
        <v>2</v>
      </c>
    </row>
    <row r="14" spans="1:33" s="4" customFormat="1" ht="15.75" thickBot="1" x14ac:dyDescent="0.3">
      <c r="A14" s="7" t="s">
        <v>4</v>
      </c>
      <c r="B14" s="6">
        <f>+SUM(B13:B13)</f>
        <v>0</v>
      </c>
      <c r="C14" s="64"/>
      <c r="D14" s="6">
        <f>+SUM(D13:D13)</f>
        <v>25</v>
      </c>
      <c r="E14" s="64"/>
      <c r="F14" s="6">
        <f>+SUM(F13:F13)</f>
        <v>2</v>
      </c>
      <c r="G14" s="64"/>
      <c r="H14" s="6">
        <f>+SUM(H13:H13)</f>
        <v>0</v>
      </c>
      <c r="I14" s="64"/>
      <c r="J14" s="6">
        <f>+SUM(J13:J13)</f>
        <v>24</v>
      </c>
      <c r="K14" s="64"/>
      <c r="L14" s="6">
        <f>+SUM(L13:L13)</f>
        <v>4</v>
      </c>
      <c r="M14" s="64"/>
      <c r="N14" s="6">
        <f>+SUM(N13:N13)</f>
        <v>11</v>
      </c>
      <c r="O14" s="64"/>
      <c r="P14" s="6">
        <f>+SUM(P13:P13)</f>
        <v>11</v>
      </c>
      <c r="Q14" s="64"/>
      <c r="R14" s="6">
        <f>+SUM(R13:R13)</f>
        <v>1</v>
      </c>
      <c r="S14" s="64"/>
      <c r="T14" s="6">
        <f>+SUM(T13:T13)</f>
        <v>1</v>
      </c>
      <c r="U14" s="64"/>
      <c r="V14" s="6">
        <f>+SUM(V13:V13)</f>
        <v>24</v>
      </c>
      <c r="W14" s="64"/>
      <c r="X14" s="6">
        <f>+SUM(X13:X13)</f>
        <v>23</v>
      </c>
      <c r="Y14" s="64"/>
      <c r="Z14" s="6">
        <f>+SUM(Z13:Z13)</f>
        <v>0</v>
      </c>
      <c r="AA14" s="64"/>
      <c r="AB14" s="6">
        <f>+SUM(AB13:AB13)</f>
        <v>0</v>
      </c>
      <c r="AC14" s="64"/>
      <c r="AD14" s="6">
        <f>+SUM(AD13:AD13)</f>
        <v>28</v>
      </c>
      <c r="AE14" s="6">
        <f>+SUM(AE13:AE13)</f>
        <v>4</v>
      </c>
      <c r="AF14" s="6">
        <f>+SUM(AF13:AF13)</f>
        <v>33</v>
      </c>
      <c r="AG14" s="6">
        <f>+SUM(AG13:AG13)</f>
        <v>2</v>
      </c>
    </row>
    <row r="15" spans="1:33" s="110" customFormat="1" x14ac:dyDescent="0.25">
      <c r="A15" s="12" t="s">
        <v>3</v>
      </c>
      <c r="B15" s="120">
        <v>0</v>
      </c>
      <c r="D15" s="120">
        <v>4</v>
      </c>
      <c r="F15" s="120">
        <v>0</v>
      </c>
      <c r="H15" s="120">
        <v>0</v>
      </c>
      <c r="J15" s="120">
        <v>4</v>
      </c>
      <c r="L15" s="120">
        <v>0</v>
      </c>
      <c r="N15" s="120">
        <v>0</v>
      </c>
      <c r="P15" s="120">
        <v>4</v>
      </c>
      <c r="R15" s="120">
        <v>0</v>
      </c>
      <c r="T15" s="120">
        <v>0</v>
      </c>
      <c r="V15" s="120">
        <v>4</v>
      </c>
      <c r="X15" s="120">
        <v>4</v>
      </c>
      <c r="Z15" s="120"/>
      <c r="AB15" s="120"/>
    </row>
    <row r="16" spans="1:33" s="110" customFormat="1" x14ac:dyDescent="0.25">
      <c r="A16" s="12" t="s">
        <v>2</v>
      </c>
      <c r="B16" s="121">
        <v>3</v>
      </c>
      <c r="D16" s="121">
        <v>27</v>
      </c>
      <c r="F16" s="121">
        <v>2</v>
      </c>
      <c r="H16" s="121">
        <v>5</v>
      </c>
      <c r="J16" s="121">
        <v>24</v>
      </c>
      <c r="L16" s="121">
        <v>3</v>
      </c>
      <c r="N16" s="121">
        <v>10</v>
      </c>
      <c r="P16" s="121">
        <v>21</v>
      </c>
      <c r="R16" s="121">
        <v>1</v>
      </c>
      <c r="T16" s="121">
        <v>1</v>
      </c>
      <c r="V16" s="121">
        <v>28</v>
      </c>
      <c r="X16" s="121">
        <v>27</v>
      </c>
      <c r="Z16" s="121"/>
      <c r="AB16" s="121"/>
    </row>
    <row r="17" spans="1:28" s="110" customFormat="1" ht="15.75" thickBot="1" x14ac:dyDescent="0.3">
      <c r="A17" s="9" t="s">
        <v>65</v>
      </c>
      <c r="B17" s="122">
        <v>0</v>
      </c>
      <c r="D17" s="122">
        <v>1</v>
      </c>
      <c r="F17" s="122">
        <v>1</v>
      </c>
      <c r="H17" s="122">
        <v>0</v>
      </c>
      <c r="J17" s="122">
        <v>1</v>
      </c>
      <c r="L17" s="122">
        <v>0</v>
      </c>
      <c r="N17" s="122">
        <v>1</v>
      </c>
      <c r="P17" s="122">
        <v>0</v>
      </c>
      <c r="R17" s="122">
        <v>0</v>
      </c>
      <c r="T17" s="184">
        <v>0</v>
      </c>
      <c r="V17" s="122">
        <v>1</v>
      </c>
      <c r="X17" s="122">
        <v>1</v>
      </c>
      <c r="Z17" s="122"/>
      <c r="AB17" s="122"/>
    </row>
    <row r="18" spans="1:28" s="64" customFormat="1" ht="15.75" thickBot="1" x14ac:dyDescent="0.3">
      <c r="A18" s="119" t="s">
        <v>0</v>
      </c>
      <c r="B18" s="6">
        <f>+SUM(B14:B17)</f>
        <v>3</v>
      </c>
      <c r="D18" s="6">
        <f>+SUM(D14:D17)</f>
        <v>57</v>
      </c>
      <c r="F18" s="6">
        <f>+SUM(F14:F17)</f>
        <v>5</v>
      </c>
      <c r="H18" s="6">
        <f>+SUM(H14:H17)</f>
        <v>5</v>
      </c>
      <c r="J18" s="6">
        <f>+SUM(J14:J17)</f>
        <v>53</v>
      </c>
      <c r="L18" s="6">
        <f>+SUM(L14:L17)</f>
        <v>7</v>
      </c>
      <c r="N18" s="6">
        <f>+SUM(N14:N17)</f>
        <v>22</v>
      </c>
      <c r="P18" s="6">
        <f>+SUM(P14:P17)</f>
        <v>36</v>
      </c>
      <c r="R18" s="6">
        <f>+SUM(R14:R17)</f>
        <v>2</v>
      </c>
      <c r="T18" s="6">
        <f>+SUM(T14:T17)</f>
        <v>2</v>
      </c>
      <c r="V18" s="6">
        <f>+SUM(V14:V17)</f>
        <v>57</v>
      </c>
      <c r="X18" s="6">
        <f>+SUM(X14:X17)</f>
        <v>55</v>
      </c>
      <c r="Z18" s="6">
        <f>+SUM(Z14:Z17)</f>
        <v>0</v>
      </c>
      <c r="AB18" s="6">
        <f>+SUM(AB14:AB17)</f>
        <v>0</v>
      </c>
    </row>
    <row r="28" spans="1:28" x14ac:dyDescent="0.25">
      <c r="B28" s="1"/>
    </row>
    <row r="29" spans="1:28" x14ac:dyDescent="0.25">
      <c r="B29" s="7"/>
    </row>
    <row r="30" spans="1:28" x14ac:dyDescent="0.25">
      <c r="B30" s="12"/>
    </row>
    <row r="31" spans="1:28" x14ac:dyDescent="0.25">
      <c r="B31" s="63"/>
    </row>
    <row r="32" spans="1:28" x14ac:dyDescent="0.25">
      <c r="B32" s="9"/>
    </row>
    <row r="33" spans="2:2" x14ac:dyDescent="0.25">
      <c r="B33" s="7"/>
    </row>
    <row r="36" spans="2:2" x14ac:dyDescent="0.25">
      <c r="B36" s="2"/>
    </row>
    <row r="42" spans="2:2" x14ac:dyDescent="0.25">
      <c r="B42" s="2"/>
    </row>
    <row r="45" spans="2:2" x14ac:dyDescent="0.25">
      <c r="B45" s="2"/>
    </row>
  </sheetData>
  <mergeCells count="31">
    <mergeCell ref="AF11:AF12"/>
    <mergeCell ref="AG11:AG12"/>
    <mergeCell ref="X11:X12"/>
    <mergeCell ref="Z11:Z12"/>
    <mergeCell ref="AA11:AA12"/>
    <mergeCell ref="AB11:AB12"/>
    <mergeCell ref="AD11:AD12"/>
    <mergeCell ref="AE11:AE12"/>
    <mergeCell ref="O11:O12"/>
    <mergeCell ref="P11:P12"/>
    <mergeCell ref="R11:R12"/>
    <mergeCell ref="T11:T12"/>
    <mergeCell ref="V11:V12"/>
    <mergeCell ref="W11:W12"/>
    <mergeCell ref="AD8:AG10"/>
    <mergeCell ref="B11:B12"/>
    <mergeCell ref="C11:C12"/>
    <mergeCell ref="D11:D12"/>
    <mergeCell ref="F11:F12"/>
    <mergeCell ref="H11:H12"/>
    <mergeCell ref="I11:I12"/>
    <mergeCell ref="J11:J12"/>
    <mergeCell ref="L11:L12"/>
    <mergeCell ref="N11:N12"/>
    <mergeCell ref="B2:F4"/>
    <mergeCell ref="H2:L4"/>
    <mergeCell ref="N2:T4"/>
    <mergeCell ref="V2:X2"/>
    <mergeCell ref="Z2:AB4"/>
    <mergeCell ref="V3:V4"/>
    <mergeCell ref="X3:X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62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24.7109375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7" width="12" customWidth="1"/>
  </cols>
  <sheetData>
    <row r="2" spans="1:27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23"/>
      <c r="V2" s="136" t="str">
        <f>+'Lead Sheet (D)'!Z2</f>
        <v>County Commissioner</v>
      </c>
      <c r="W2" s="49"/>
    </row>
    <row r="3" spans="1:27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23"/>
      <c r="V3" s="137"/>
      <c r="W3" s="49"/>
    </row>
    <row r="4" spans="1:27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23"/>
      <c r="V4" s="128" t="str">
        <f>+'Lead Sheet (D)'!Z3</f>
        <v>at-Large</v>
      </c>
      <c r="W4" s="49"/>
    </row>
    <row r="5" spans="1:27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V5" s="51"/>
      <c r="W5" s="53"/>
    </row>
    <row r="6" spans="1:27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97"/>
      <c r="V6" s="126"/>
      <c r="W6" s="43"/>
    </row>
    <row r="7" spans="1:27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98"/>
      <c r="V7" s="124" t="str">
        <f>+'Lead Sheet (D)'!Z7</f>
        <v>Kim</v>
      </c>
      <c r="W7" s="35"/>
    </row>
    <row r="8" spans="1:27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98"/>
      <c r="V8" s="124" t="str">
        <f>+'Lead Sheet (D)'!Z8</f>
        <v>O'BRIEN</v>
      </c>
      <c r="W8" s="35"/>
      <c r="X8" s="139" t="s">
        <v>57</v>
      </c>
      <c r="Y8" s="140"/>
      <c r="Z8" s="140"/>
      <c r="AA8" s="141"/>
    </row>
    <row r="9" spans="1:27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97"/>
      <c r="V9" s="200"/>
      <c r="W9" s="35"/>
      <c r="X9" s="142"/>
      <c r="Y9" s="168"/>
      <c r="Z9" s="168"/>
      <c r="AA9" s="144"/>
    </row>
    <row r="10" spans="1:27" ht="5.0999999999999996" customHeight="1" thickBot="1" x14ac:dyDescent="0.3">
      <c r="A10" s="30"/>
      <c r="B10" s="117"/>
      <c r="X10" s="169"/>
      <c r="Y10" s="170"/>
      <c r="Z10" s="170"/>
      <c r="AA10" s="171"/>
    </row>
    <row r="11" spans="1:27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G11" s="30"/>
      <c r="H11" s="163" t="s">
        <v>73</v>
      </c>
      <c r="I11" s="178"/>
      <c r="J11" s="163" t="s">
        <v>73</v>
      </c>
      <c r="K11" s="30"/>
      <c r="L11" s="163" t="s">
        <v>73</v>
      </c>
      <c r="M11" s="30"/>
      <c r="N11" s="163" t="s">
        <v>73</v>
      </c>
      <c r="O11" s="178"/>
      <c r="P11" s="163" t="s">
        <v>73</v>
      </c>
      <c r="Q11" s="30"/>
      <c r="R11" s="163" t="s">
        <v>73</v>
      </c>
      <c r="S11" s="30"/>
      <c r="T11" s="163" t="s">
        <v>73</v>
      </c>
      <c r="U11" s="30"/>
      <c r="V11" s="163" t="s">
        <v>73</v>
      </c>
      <c r="X11" s="172" t="s">
        <v>45</v>
      </c>
      <c r="Y11" s="174" t="s">
        <v>3</v>
      </c>
      <c r="Z11" s="174" t="s">
        <v>2</v>
      </c>
      <c r="AA11" s="176" t="s">
        <v>72</v>
      </c>
    </row>
    <row r="12" spans="1:27" ht="15.75" thickBot="1" x14ac:dyDescent="0.3">
      <c r="A12" s="30"/>
      <c r="B12" s="164"/>
      <c r="C12" s="118"/>
      <c r="D12" s="164"/>
      <c r="E12" s="118"/>
      <c r="F12" s="164"/>
      <c r="G12" s="30"/>
      <c r="H12" s="164"/>
      <c r="I12" s="178"/>
      <c r="J12" s="164"/>
      <c r="K12" s="30"/>
      <c r="L12" s="164"/>
      <c r="M12" s="30"/>
      <c r="N12" s="164"/>
      <c r="O12" s="178"/>
      <c r="P12" s="164"/>
      <c r="Q12" s="30"/>
      <c r="R12" s="164"/>
      <c r="S12" s="30"/>
      <c r="T12" s="164"/>
      <c r="U12" s="30"/>
      <c r="V12" s="164"/>
      <c r="X12" s="173"/>
      <c r="Y12" s="175"/>
      <c r="Z12" s="175"/>
      <c r="AA12" s="177"/>
    </row>
    <row r="13" spans="1:27" x14ac:dyDescent="0.25">
      <c r="A13" t="s">
        <v>168</v>
      </c>
      <c r="B13" s="66">
        <v>1</v>
      </c>
      <c r="C13" s="30"/>
      <c r="D13" s="66">
        <v>41</v>
      </c>
      <c r="E13" s="30"/>
      <c r="F13" s="66">
        <v>0</v>
      </c>
      <c r="G13" s="30"/>
      <c r="H13" s="66">
        <v>2</v>
      </c>
      <c r="I13" s="30"/>
      <c r="J13" s="66">
        <v>37</v>
      </c>
      <c r="K13" s="30"/>
      <c r="L13" s="66">
        <v>3</v>
      </c>
      <c r="M13" s="30"/>
      <c r="N13" s="66">
        <v>18</v>
      </c>
      <c r="O13" s="30"/>
      <c r="P13" s="66">
        <v>22</v>
      </c>
      <c r="Q13" s="30"/>
      <c r="R13" s="66">
        <v>1</v>
      </c>
      <c r="S13" s="30"/>
      <c r="T13" s="66">
        <v>0</v>
      </c>
      <c r="U13" s="30"/>
      <c r="V13" s="66">
        <v>35</v>
      </c>
      <c r="W13" s="30"/>
      <c r="X13" s="66">
        <v>43</v>
      </c>
      <c r="Y13" s="65">
        <v>11</v>
      </c>
      <c r="Z13" s="65">
        <v>40</v>
      </c>
      <c r="AA13" s="65">
        <v>1</v>
      </c>
    </row>
    <row r="14" spans="1:27" x14ac:dyDescent="0.25">
      <c r="A14" t="s">
        <v>167</v>
      </c>
      <c r="B14" s="66">
        <v>1</v>
      </c>
      <c r="C14" s="30"/>
      <c r="D14" s="66">
        <v>32</v>
      </c>
      <c r="E14" s="30"/>
      <c r="F14" s="66">
        <v>5</v>
      </c>
      <c r="G14" s="30"/>
      <c r="H14" s="66">
        <v>1</v>
      </c>
      <c r="I14" s="30"/>
      <c r="J14" s="66">
        <v>30</v>
      </c>
      <c r="K14" s="30"/>
      <c r="L14" s="66">
        <v>3</v>
      </c>
      <c r="M14" s="30"/>
      <c r="N14" s="66">
        <v>7</v>
      </c>
      <c r="O14" s="30"/>
      <c r="P14" s="66">
        <v>20</v>
      </c>
      <c r="Q14" s="30"/>
      <c r="R14" s="66">
        <v>2</v>
      </c>
      <c r="S14" s="30"/>
      <c r="T14" s="66">
        <v>5</v>
      </c>
      <c r="U14" s="30"/>
      <c r="V14" s="66">
        <v>27</v>
      </c>
      <c r="W14" s="30"/>
      <c r="X14" s="66">
        <v>38</v>
      </c>
      <c r="Y14" s="65">
        <v>1</v>
      </c>
      <c r="Z14" s="65">
        <v>26</v>
      </c>
      <c r="AA14" s="65">
        <v>2</v>
      </c>
    </row>
    <row r="15" spans="1:27" x14ac:dyDescent="0.25">
      <c r="A15" t="s">
        <v>166</v>
      </c>
      <c r="B15" s="66">
        <v>1</v>
      </c>
      <c r="C15" s="30"/>
      <c r="D15" s="66">
        <v>43</v>
      </c>
      <c r="E15" s="30"/>
      <c r="F15" s="66">
        <v>4</v>
      </c>
      <c r="G15" s="30"/>
      <c r="H15" s="66">
        <v>4</v>
      </c>
      <c r="I15" s="30"/>
      <c r="J15" s="66">
        <v>39</v>
      </c>
      <c r="K15" s="30"/>
      <c r="L15" s="66">
        <v>6</v>
      </c>
      <c r="M15" s="30"/>
      <c r="N15" s="66">
        <v>17</v>
      </c>
      <c r="O15" s="30"/>
      <c r="P15" s="66">
        <v>22</v>
      </c>
      <c r="Q15" s="30"/>
      <c r="R15" s="66">
        <v>1</v>
      </c>
      <c r="S15" s="30"/>
      <c r="T15" s="66">
        <v>7</v>
      </c>
      <c r="U15" s="30"/>
      <c r="V15" s="66">
        <v>42</v>
      </c>
      <c r="W15" s="30"/>
      <c r="X15" s="66">
        <v>51</v>
      </c>
      <c r="Y15" s="65">
        <v>15</v>
      </c>
      <c r="Z15" s="65">
        <v>34</v>
      </c>
      <c r="AA15" s="65">
        <v>5</v>
      </c>
    </row>
    <row r="16" spans="1:27" x14ac:dyDescent="0.25">
      <c r="A16" t="s">
        <v>165</v>
      </c>
      <c r="B16" s="66">
        <v>2</v>
      </c>
      <c r="C16" s="30"/>
      <c r="D16" s="66">
        <v>31</v>
      </c>
      <c r="E16" s="30"/>
      <c r="F16" s="66">
        <v>3</v>
      </c>
      <c r="G16" s="30"/>
      <c r="H16" s="66">
        <v>3</v>
      </c>
      <c r="I16" s="30"/>
      <c r="J16" s="66">
        <v>30</v>
      </c>
      <c r="K16" s="30"/>
      <c r="L16" s="66">
        <v>5</v>
      </c>
      <c r="M16" s="30"/>
      <c r="N16" s="66">
        <v>11</v>
      </c>
      <c r="O16" s="30"/>
      <c r="P16" s="66">
        <v>23</v>
      </c>
      <c r="Q16" s="30"/>
      <c r="R16" s="66">
        <v>0</v>
      </c>
      <c r="S16" s="30"/>
      <c r="T16" s="66">
        <v>6</v>
      </c>
      <c r="U16" s="30"/>
      <c r="V16" s="66">
        <v>33</v>
      </c>
      <c r="W16" s="30"/>
      <c r="X16" s="66">
        <v>43</v>
      </c>
      <c r="Y16" s="65">
        <v>7</v>
      </c>
      <c r="Z16" s="65">
        <v>27</v>
      </c>
      <c r="AA16" s="65">
        <v>1</v>
      </c>
    </row>
    <row r="17" spans="1:27" x14ac:dyDescent="0.25">
      <c r="A17" t="s">
        <v>164</v>
      </c>
      <c r="B17" s="66">
        <v>3</v>
      </c>
      <c r="C17" s="30"/>
      <c r="D17" s="66">
        <v>38</v>
      </c>
      <c r="E17" s="30"/>
      <c r="F17" s="66">
        <v>3</v>
      </c>
      <c r="G17" s="30"/>
      <c r="H17" s="66">
        <v>4</v>
      </c>
      <c r="I17" s="30"/>
      <c r="J17" s="66">
        <v>32</v>
      </c>
      <c r="K17" s="30"/>
      <c r="L17" s="66">
        <v>6</v>
      </c>
      <c r="M17" s="30"/>
      <c r="N17" s="66">
        <v>16</v>
      </c>
      <c r="O17" s="30"/>
      <c r="P17" s="66">
        <v>20</v>
      </c>
      <c r="Q17" s="30"/>
      <c r="R17" s="66">
        <v>0</v>
      </c>
      <c r="S17" s="30"/>
      <c r="T17" s="66">
        <v>9</v>
      </c>
      <c r="U17" s="30"/>
      <c r="V17" s="66">
        <v>39</v>
      </c>
      <c r="W17" s="30"/>
      <c r="X17" s="66">
        <v>48</v>
      </c>
      <c r="Y17" s="65">
        <v>12</v>
      </c>
      <c r="Z17" s="65">
        <v>25</v>
      </c>
      <c r="AA17" s="65">
        <v>0</v>
      </c>
    </row>
    <row r="18" spans="1:27" x14ac:dyDescent="0.25">
      <c r="A18" t="s">
        <v>163</v>
      </c>
      <c r="B18" s="66">
        <v>0</v>
      </c>
      <c r="C18" s="30"/>
      <c r="D18" s="66">
        <v>25</v>
      </c>
      <c r="E18" s="30"/>
      <c r="F18" s="66">
        <v>5</v>
      </c>
      <c r="G18" s="30"/>
      <c r="H18" s="66">
        <v>3</v>
      </c>
      <c r="I18" s="30"/>
      <c r="J18" s="66">
        <v>20</v>
      </c>
      <c r="K18" s="30"/>
      <c r="L18" s="66">
        <v>6</v>
      </c>
      <c r="M18" s="30"/>
      <c r="N18" s="66">
        <v>12</v>
      </c>
      <c r="O18" s="30"/>
      <c r="P18" s="66">
        <v>16</v>
      </c>
      <c r="Q18" s="30"/>
      <c r="R18" s="66">
        <v>1</v>
      </c>
      <c r="S18" s="30"/>
      <c r="T18" s="66">
        <v>3</v>
      </c>
      <c r="U18" s="30"/>
      <c r="V18" s="66">
        <v>26</v>
      </c>
      <c r="W18" s="30"/>
      <c r="X18" s="66">
        <v>33</v>
      </c>
      <c r="Y18" s="65">
        <v>14</v>
      </c>
      <c r="Z18" s="65">
        <v>30</v>
      </c>
      <c r="AA18" s="65">
        <v>0</v>
      </c>
    </row>
    <row r="19" spans="1:27" x14ac:dyDescent="0.25">
      <c r="A19" t="s">
        <v>162</v>
      </c>
      <c r="B19" s="66">
        <v>0</v>
      </c>
      <c r="C19" s="30"/>
      <c r="D19" s="66">
        <v>19</v>
      </c>
      <c r="E19" s="30"/>
      <c r="F19" s="66">
        <v>2</v>
      </c>
      <c r="G19" s="30"/>
      <c r="H19" s="66">
        <v>2</v>
      </c>
      <c r="I19" s="30"/>
      <c r="J19" s="66">
        <v>18</v>
      </c>
      <c r="K19" s="30"/>
      <c r="L19" s="66">
        <v>4</v>
      </c>
      <c r="M19" s="30"/>
      <c r="N19" s="66">
        <v>9</v>
      </c>
      <c r="O19" s="30"/>
      <c r="P19" s="66">
        <v>8</v>
      </c>
      <c r="Q19" s="30"/>
      <c r="R19" s="66">
        <v>1</v>
      </c>
      <c r="S19" s="30"/>
      <c r="T19" s="66">
        <v>4</v>
      </c>
      <c r="U19" s="30"/>
      <c r="V19" s="66">
        <v>21</v>
      </c>
      <c r="W19" s="30"/>
      <c r="X19" s="66">
        <v>24</v>
      </c>
      <c r="Y19" s="65">
        <v>6</v>
      </c>
      <c r="Z19" s="65">
        <v>15</v>
      </c>
      <c r="AA19" s="65">
        <v>0</v>
      </c>
    </row>
    <row r="20" spans="1:27" x14ac:dyDescent="0.25">
      <c r="A20" t="s">
        <v>161</v>
      </c>
      <c r="B20" s="66">
        <v>1</v>
      </c>
      <c r="C20" s="30"/>
      <c r="D20" s="66">
        <v>77</v>
      </c>
      <c r="E20" s="30"/>
      <c r="F20" s="66">
        <v>2</v>
      </c>
      <c r="G20" s="30"/>
      <c r="H20" s="66">
        <v>3</v>
      </c>
      <c r="I20" s="30"/>
      <c r="J20" s="66">
        <v>70</v>
      </c>
      <c r="K20" s="30"/>
      <c r="L20" s="66">
        <v>7</v>
      </c>
      <c r="M20" s="30"/>
      <c r="N20" s="66">
        <v>27</v>
      </c>
      <c r="O20" s="30"/>
      <c r="P20" s="66">
        <v>45</v>
      </c>
      <c r="Q20" s="30"/>
      <c r="R20" s="66">
        <v>1</v>
      </c>
      <c r="S20" s="30"/>
      <c r="T20" s="66">
        <v>8</v>
      </c>
      <c r="U20" s="30"/>
      <c r="V20" s="66">
        <v>70</v>
      </c>
      <c r="W20" s="30"/>
      <c r="X20" s="66">
        <v>84</v>
      </c>
      <c r="Y20" s="65">
        <v>8</v>
      </c>
      <c r="Z20" s="65">
        <v>44</v>
      </c>
      <c r="AA20" s="65">
        <v>3</v>
      </c>
    </row>
    <row r="21" spans="1:27" x14ac:dyDescent="0.25">
      <c r="A21" t="s">
        <v>160</v>
      </c>
      <c r="B21" s="66">
        <v>1</v>
      </c>
      <c r="C21" s="30"/>
      <c r="D21" s="66">
        <v>53</v>
      </c>
      <c r="E21" s="30"/>
      <c r="F21" s="66">
        <v>2</v>
      </c>
      <c r="G21" s="30"/>
      <c r="H21" s="66">
        <v>2</v>
      </c>
      <c r="I21" s="30"/>
      <c r="J21" s="66">
        <v>44</v>
      </c>
      <c r="K21" s="30"/>
      <c r="L21" s="66">
        <v>5</v>
      </c>
      <c r="M21" s="30"/>
      <c r="N21" s="66">
        <v>19</v>
      </c>
      <c r="O21" s="30"/>
      <c r="P21" s="66">
        <v>24</v>
      </c>
      <c r="Q21" s="30"/>
      <c r="R21" s="66">
        <v>1</v>
      </c>
      <c r="S21" s="30"/>
      <c r="T21" s="66">
        <v>8</v>
      </c>
      <c r="U21" s="30"/>
      <c r="V21" s="66">
        <v>52</v>
      </c>
      <c r="W21" s="30"/>
      <c r="X21" s="66">
        <v>60</v>
      </c>
      <c r="Y21" s="65">
        <v>17</v>
      </c>
      <c r="Z21" s="65">
        <v>58</v>
      </c>
      <c r="AA21" s="65">
        <v>3</v>
      </c>
    </row>
    <row r="22" spans="1:27" x14ac:dyDescent="0.25">
      <c r="A22" t="s">
        <v>159</v>
      </c>
      <c r="B22" s="66">
        <v>3</v>
      </c>
      <c r="C22" s="30"/>
      <c r="D22" s="66">
        <v>43</v>
      </c>
      <c r="E22" s="30"/>
      <c r="F22" s="66">
        <v>3</v>
      </c>
      <c r="G22" s="30"/>
      <c r="H22" s="66">
        <v>6</v>
      </c>
      <c r="I22" s="30"/>
      <c r="J22" s="66">
        <v>27</v>
      </c>
      <c r="K22" s="30"/>
      <c r="L22" s="66">
        <v>15</v>
      </c>
      <c r="M22" s="30"/>
      <c r="N22" s="66">
        <v>12</v>
      </c>
      <c r="O22" s="30"/>
      <c r="P22" s="66">
        <v>15</v>
      </c>
      <c r="Q22" s="30"/>
      <c r="R22" s="66">
        <v>3</v>
      </c>
      <c r="S22" s="30"/>
      <c r="T22" s="66">
        <v>18</v>
      </c>
      <c r="U22" s="30"/>
      <c r="V22" s="66">
        <v>44</v>
      </c>
      <c r="W22" s="30"/>
      <c r="X22" s="66">
        <v>51</v>
      </c>
      <c r="Y22" s="65">
        <v>8</v>
      </c>
      <c r="Z22" s="65">
        <v>37</v>
      </c>
      <c r="AA22" s="65">
        <v>2</v>
      </c>
    </row>
    <row r="23" spans="1:27" x14ac:dyDescent="0.25">
      <c r="A23" t="s">
        <v>158</v>
      </c>
      <c r="B23" s="66">
        <v>2</v>
      </c>
      <c r="C23" s="30"/>
      <c r="D23" s="66">
        <v>51</v>
      </c>
      <c r="E23" s="30"/>
      <c r="F23" s="66">
        <v>2</v>
      </c>
      <c r="G23" s="30"/>
      <c r="H23" s="66">
        <v>5</v>
      </c>
      <c r="I23" s="30"/>
      <c r="J23" s="66">
        <v>36</v>
      </c>
      <c r="K23" s="30"/>
      <c r="L23" s="66">
        <v>14</v>
      </c>
      <c r="M23" s="30"/>
      <c r="N23" s="66">
        <v>17</v>
      </c>
      <c r="O23" s="30"/>
      <c r="P23" s="66">
        <v>27</v>
      </c>
      <c r="Q23" s="30"/>
      <c r="R23" s="66">
        <v>5</v>
      </c>
      <c r="S23" s="30"/>
      <c r="T23" s="66">
        <v>6</v>
      </c>
      <c r="U23" s="30"/>
      <c r="V23" s="66">
        <v>46</v>
      </c>
      <c r="W23" s="30"/>
      <c r="X23" s="66">
        <v>56</v>
      </c>
      <c r="Y23" s="65">
        <v>7</v>
      </c>
      <c r="Z23" s="65">
        <v>54</v>
      </c>
      <c r="AA23" s="65">
        <v>7</v>
      </c>
    </row>
    <row r="24" spans="1:27" x14ac:dyDescent="0.25">
      <c r="A24" t="s">
        <v>157</v>
      </c>
      <c r="B24" s="66">
        <v>2</v>
      </c>
      <c r="C24" s="30"/>
      <c r="D24" s="66">
        <v>38</v>
      </c>
      <c r="E24" s="30"/>
      <c r="F24" s="66">
        <v>8</v>
      </c>
      <c r="G24" s="30"/>
      <c r="H24" s="66">
        <v>3</v>
      </c>
      <c r="I24" s="30"/>
      <c r="J24" s="66">
        <v>38</v>
      </c>
      <c r="K24" s="30"/>
      <c r="L24" s="66">
        <v>5</v>
      </c>
      <c r="M24" s="30"/>
      <c r="N24" s="66">
        <v>17</v>
      </c>
      <c r="O24" s="30"/>
      <c r="P24" s="66">
        <v>19</v>
      </c>
      <c r="Q24" s="30"/>
      <c r="R24" s="66">
        <v>4</v>
      </c>
      <c r="S24" s="30"/>
      <c r="T24" s="66">
        <v>6</v>
      </c>
      <c r="U24" s="30"/>
      <c r="V24" s="66">
        <v>42</v>
      </c>
      <c r="W24" s="30"/>
      <c r="X24" s="66">
        <v>55</v>
      </c>
      <c r="Y24" s="65">
        <v>12</v>
      </c>
      <c r="Z24" s="65">
        <v>53</v>
      </c>
      <c r="AA24" s="65">
        <v>2</v>
      </c>
    </row>
    <row r="25" spans="1:27" x14ac:dyDescent="0.25">
      <c r="A25" t="s">
        <v>156</v>
      </c>
      <c r="B25" s="66">
        <v>0</v>
      </c>
      <c r="C25" s="30"/>
      <c r="D25" s="66">
        <v>37</v>
      </c>
      <c r="E25" s="30"/>
      <c r="F25" s="66">
        <v>2</v>
      </c>
      <c r="G25" s="30"/>
      <c r="H25" s="66">
        <v>0</v>
      </c>
      <c r="I25" s="30"/>
      <c r="J25" s="66">
        <v>31</v>
      </c>
      <c r="K25" s="30"/>
      <c r="L25" s="66">
        <v>5</v>
      </c>
      <c r="M25" s="30"/>
      <c r="N25" s="66">
        <v>14</v>
      </c>
      <c r="O25" s="30"/>
      <c r="P25" s="66">
        <v>15</v>
      </c>
      <c r="Q25" s="30"/>
      <c r="R25" s="66">
        <v>0</v>
      </c>
      <c r="S25" s="30"/>
      <c r="T25" s="66">
        <v>8</v>
      </c>
      <c r="U25" s="30"/>
      <c r="V25" s="66">
        <v>33</v>
      </c>
      <c r="W25" s="30"/>
      <c r="X25" s="66">
        <v>39</v>
      </c>
      <c r="Y25" s="65">
        <v>11</v>
      </c>
      <c r="Z25" s="65">
        <v>53</v>
      </c>
      <c r="AA25" s="65">
        <v>1</v>
      </c>
    </row>
    <row r="26" spans="1:27" x14ac:dyDescent="0.25">
      <c r="A26" t="s">
        <v>155</v>
      </c>
      <c r="B26" s="66">
        <v>0</v>
      </c>
      <c r="C26" s="30"/>
      <c r="D26" s="66">
        <v>56</v>
      </c>
      <c r="E26" s="30"/>
      <c r="F26" s="66">
        <v>1</v>
      </c>
      <c r="G26" s="30"/>
      <c r="H26" s="66">
        <v>1</v>
      </c>
      <c r="I26" s="30"/>
      <c r="J26" s="66">
        <v>53</v>
      </c>
      <c r="K26" s="30"/>
      <c r="L26" s="66">
        <v>5</v>
      </c>
      <c r="M26" s="30"/>
      <c r="N26" s="66">
        <v>20</v>
      </c>
      <c r="O26" s="30"/>
      <c r="P26" s="66">
        <v>27</v>
      </c>
      <c r="Q26" s="30"/>
      <c r="R26" s="66">
        <v>2</v>
      </c>
      <c r="S26" s="30"/>
      <c r="T26" s="66">
        <v>10</v>
      </c>
      <c r="U26" s="30"/>
      <c r="V26" s="66">
        <v>52</v>
      </c>
      <c r="W26" s="30"/>
      <c r="X26" s="66">
        <v>60</v>
      </c>
      <c r="Y26" s="65">
        <v>7</v>
      </c>
      <c r="Z26" s="65">
        <v>85</v>
      </c>
      <c r="AA26" s="65">
        <v>1</v>
      </c>
    </row>
    <row r="27" spans="1:27" x14ac:dyDescent="0.25">
      <c r="A27" t="s">
        <v>154</v>
      </c>
      <c r="B27" s="66">
        <v>0</v>
      </c>
      <c r="C27" s="30"/>
      <c r="D27" s="66">
        <v>58</v>
      </c>
      <c r="E27" s="30"/>
      <c r="F27" s="66">
        <v>2</v>
      </c>
      <c r="G27" s="30"/>
      <c r="H27" s="66">
        <v>4</v>
      </c>
      <c r="I27" s="30"/>
      <c r="J27" s="66">
        <v>48</v>
      </c>
      <c r="K27" s="30"/>
      <c r="L27" s="66">
        <v>7</v>
      </c>
      <c r="M27" s="30"/>
      <c r="N27" s="66">
        <v>24</v>
      </c>
      <c r="O27" s="30"/>
      <c r="P27" s="66">
        <v>25</v>
      </c>
      <c r="Q27" s="30"/>
      <c r="R27" s="66">
        <v>0</v>
      </c>
      <c r="S27" s="30"/>
      <c r="T27" s="66">
        <v>9</v>
      </c>
      <c r="U27" s="30"/>
      <c r="V27" s="66">
        <v>55</v>
      </c>
      <c r="W27" s="30"/>
      <c r="X27" s="66">
        <v>61</v>
      </c>
      <c r="Y27" s="65">
        <v>15</v>
      </c>
      <c r="Z27" s="65">
        <v>37</v>
      </c>
      <c r="AA27" s="65">
        <v>1</v>
      </c>
    </row>
    <row r="28" spans="1:27" x14ac:dyDescent="0.25">
      <c r="A28" t="s">
        <v>153</v>
      </c>
      <c r="B28" s="66">
        <v>1</v>
      </c>
      <c r="C28" s="30"/>
      <c r="D28" s="66">
        <v>30</v>
      </c>
      <c r="E28" s="30"/>
      <c r="F28" s="66">
        <v>2</v>
      </c>
      <c r="G28" s="30"/>
      <c r="H28" s="66">
        <v>5</v>
      </c>
      <c r="I28" s="30"/>
      <c r="J28" s="66">
        <v>20</v>
      </c>
      <c r="K28" s="30"/>
      <c r="L28" s="66">
        <v>5</v>
      </c>
      <c r="M28" s="30"/>
      <c r="N28" s="66">
        <v>13</v>
      </c>
      <c r="O28" s="30"/>
      <c r="P28" s="66">
        <v>17</v>
      </c>
      <c r="Q28" s="30"/>
      <c r="R28" s="66">
        <v>1</v>
      </c>
      <c r="S28" s="30"/>
      <c r="T28" s="66">
        <v>2</v>
      </c>
      <c r="U28" s="30"/>
      <c r="V28" s="66">
        <v>31</v>
      </c>
      <c r="W28" s="30"/>
      <c r="X28" s="66">
        <v>36</v>
      </c>
      <c r="Y28" s="65">
        <v>12</v>
      </c>
      <c r="Z28" s="65">
        <v>43</v>
      </c>
      <c r="AA28" s="65">
        <v>2</v>
      </c>
    </row>
    <row r="29" spans="1:27" ht="15.75" thickBot="1" x14ac:dyDescent="0.3">
      <c r="A29" t="s">
        <v>152</v>
      </c>
      <c r="B29" s="66">
        <v>2</v>
      </c>
      <c r="C29" s="30"/>
      <c r="D29" s="66">
        <v>90</v>
      </c>
      <c r="E29" s="30"/>
      <c r="F29" s="66">
        <v>4</v>
      </c>
      <c r="G29" s="30"/>
      <c r="H29" s="66">
        <v>13</v>
      </c>
      <c r="I29" s="30"/>
      <c r="J29" s="66">
        <v>70</v>
      </c>
      <c r="K29" s="30"/>
      <c r="L29" s="66">
        <v>14</v>
      </c>
      <c r="M29" s="30"/>
      <c r="N29" s="66">
        <v>41</v>
      </c>
      <c r="O29" s="30"/>
      <c r="P29" s="66">
        <v>32</v>
      </c>
      <c r="Q29" s="30"/>
      <c r="R29" s="66">
        <v>1</v>
      </c>
      <c r="S29" s="30"/>
      <c r="T29" s="66">
        <v>24</v>
      </c>
      <c r="U29" s="30"/>
      <c r="V29" s="66">
        <v>86</v>
      </c>
      <c r="W29" s="30"/>
      <c r="X29" s="66">
        <v>102</v>
      </c>
      <c r="Y29" s="65">
        <v>32</v>
      </c>
      <c r="Z29" s="65">
        <v>86</v>
      </c>
      <c r="AA29" s="65">
        <v>1</v>
      </c>
    </row>
    <row r="30" spans="1:27" s="4" customFormat="1" ht="15.75" thickBot="1" x14ac:dyDescent="0.3">
      <c r="A30" s="7" t="s">
        <v>4</v>
      </c>
      <c r="B30" s="6">
        <f>+SUM(B13:B29)</f>
        <v>20</v>
      </c>
      <c r="C30" s="64"/>
      <c r="D30" s="6">
        <f>+SUM(D13:D29)</f>
        <v>762</v>
      </c>
      <c r="E30" s="64"/>
      <c r="F30" s="6">
        <f>+SUM(F13:F29)</f>
        <v>50</v>
      </c>
      <c r="G30" s="64"/>
      <c r="H30" s="6">
        <f>+SUM(H13:H29)</f>
        <v>61</v>
      </c>
      <c r="I30" s="64"/>
      <c r="J30" s="6">
        <f>+SUM(J13:J29)</f>
        <v>643</v>
      </c>
      <c r="K30" s="64"/>
      <c r="L30" s="6">
        <f>+SUM(L13:L29)</f>
        <v>115</v>
      </c>
      <c r="M30" s="64"/>
      <c r="N30" s="6">
        <f>+SUM(N13:N29)</f>
        <v>294</v>
      </c>
      <c r="O30" s="64"/>
      <c r="P30" s="6">
        <f>+SUM(P13:P29)</f>
        <v>377</v>
      </c>
      <c r="Q30" s="64"/>
      <c r="R30" s="6">
        <f>+SUM(R13:R29)</f>
        <v>24</v>
      </c>
      <c r="S30" s="64"/>
      <c r="T30" s="6">
        <f>+SUM(T13:T29)</f>
        <v>133</v>
      </c>
      <c r="U30" s="64"/>
      <c r="V30" s="6">
        <f>+SUM(V13:V29)</f>
        <v>734</v>
      </c>
      <c r="W30" s="64"/>
      <c r="X30" s="6">
        <f>+SUM(X13:X29)</f>
        <v>884</v>
      </c>
      <c r="Y30" s="6">
        <f>+SUM(Y13:Y29)</f>
        <v>195</v>
      </c>
      <c r="Z30" s="6">
        <f>+SUM(Z13:Z29)</f>
        <v>747</v>
      </c>
      <c r="AA30" s="6">
        <f>+SUM(AA13:AA29)</f>
        <v>32</v>
      </c>
    </row>
    <row r="31" spans="1:27" s="185" customFormat="1" x14ac:dyDescent="0.25">
      <c r="A31" s="12" t="s">
        <v>3</v>
      </c>
      <c r="B31" s="120">
        <v>2</v>
      </c>
      <c r="D31" s="120">
        <v>180</v>
      </c>
      <c r="F31" s="120">
        <v>5</v>
      </c>
      <c r="H31" s="120">
        <v>9</v>
      </c>
      <c r="J31" s="120">
        <v>156</v>
      </c>
      <c r="L31" s="120">
        <v>22</v>
      </c>
      <c r="N31" s="120">
        <v>65</v>
      </c>
      <c r="P31" s="120">
        <v>85</v>
      </c>
      <c r="R31" s="120">
        <v>2</v>
      </c>
      <c r="T31" s="120">
        <v>26</v>
      </c>
      <c r="V31" s="120">
        <v>166</v>
      </c>
    </row>
    <row r="32" spans="1:27" s="185" customFormat="1" x14ac:dyDescent="0.25">
      <c r="A32" s="12" t="s">
        <v>2</v>
      </c>
      <c r="B32" s="121">
        <v>16</v>
      </c>
      <c r="D32" s="121">
        <v>655</v>
      </c>
      <c r="F32" s="121">
        <v>25</v>
      </c>
      <c r="H32" s="121">
        <v>31</v>
      </c>
      <c r="J32" s="121">
        <v>607</v>
      </c>
      <c r="L32" s="121">
        <v>76</v>
      </c>
      <c r="N32" s="121">
        <v>234</v>
      </c>
      <c r="P32" s="121">
        <v>352</v>
      </c>
      <c r="R32" s="121">
        <v>10</v>
      </c>
      <c r="T32" s="121">
        <v>108</v>
      </c>
      <c r="V32" s="121">
        <v>653</v>
      </c>
    </row>
    <row r="33" spans="1:36" s="30" customFormat="1" x14ac:dyDescent="0.25">
      <c r="A33" s="9" t="s">
        <v>65</v>
      </c>
      <c r="B33" s="66">
        <v>1</v>
      </c>
      <c r="D33" s="66">
        <v>28</v>
      </c>
      <c r="F33" s="66">
        <v>0</v>
      </c>
      <c r="H33" s="66">
        <v>2</v>
      </c>
      <c r="J33" s="66">
        <v>24</v>
      </c>
      <c r="L33" s="66">
        <v>6</v>
      </c>
      <c r="N33" s="66">
        <v>16</v>
      </c>
      <c r="P33" s="66">
        <v>10</v>
      </c>
      <c r="R33" s="66">
        <v>2</v>
      </c>
      <c r="T33" s="66">
        <v>4</v>
      </c>
      <c r="V33" s="66">
        <v>29</v>
      </c>
    </row>
    <row r="34" spans="1:36" s="30" customFormat="1" ht="15.75" thickBot="1" x14ac:dyDescent="0.3">
      <c r="A34" s="9" t="s">
        <v>304</v>
      </c>
      <c r="B34" s="194">
        <v>0</v>
      </c>
      <c r="D34" s="194">
        <v>2</v>
      </c>
      <c r="F34" s="194">
        <v>0</v>
      </c>
      <c r="H34" s="194">
        <v>0</v>
      </c>
      <c r="J34" s="194">
        <v>2</v>
      </c>
      <c r="L34" s="194">
        <v>0</v>
      </c>
      <c r="N34" s="194">
        <v>0</v>
      </c>
      <c r="P34" s="194">
        <v>1</v>
      </c>
      <c r="R34" s="194">
        <v>0</v>
      </c>
      <c r="T34" s="194">
        <v>1</v>
      </c>
      <c r="V34" s="194">
        <v>2</v>
      </c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</row>
    <row r="35" spans="1:36" s="99" customFormat="1" ht="15.75" thickBot="1" x14ac:dyDescent="0.3">
      <c r="A35" s="99" t="s">
        <v>0</v>
      </c>
      <c r="B35" s="6">
        <f>+SUM(B30:B34)</f>
        <v>39</v>
      </c>
      <c r="D35" s="6">
        <f>+SUM(D30:D34)</f>
        <v>1627</v>
      </c>
      <c r="F35" s="6">
        <f>+SUM(F30:F34)</f>
        <v>80</v>
      </c>
      <c r="H35" s="6">
        <f>+SUM(H30:H34)</f>
        <v>103</v>
      </c>
      <c r="J35" s="6">
        <f>+SUM(J30:J34)</f>
        <v>1432</v>
      </c>
      <c r="L35" s="6">
        <f>+SUM(L30:L34)</f>
        <v>219</v>
      </c>
      <c r="N35" s="6">
        <f>+SUM(N30:N34)</f>
        <v>609</v>
      </c>
      <c r="P35" s="6">
        <f>+SUM(P30:P34)</f>
        <v>825</v>
      </c>
      <c r="R35" s="6">
        <f>+SUM(R30:R34)</f>
        <v>38</v>
      </c>
      <c r="T35" s="6">
        <f>+SUM(T30:T34)</f>
        <v>272</v>
      </c>
      <c r="V35" s="6">
        <f>+SUM(V30:V34)</f>
        <v>1584</v>
      </c>
      <c r="X35" s="238"/>
      <c r="Y35" s="238"/>
      <c r="Z35" s="238"/>
      <c r="AA35" s="238"/>
      <c r="AB35" s="238"/>
      <c r="AC35" s="238"/>
      <c r="AD35" s="238"/>
      <c r="AE35" s="238"/>
      <c r="AF35" s="238"/>
      <c r="AG35" s="238"/>
      <c r="AH35" s="238"/>
      <c r="AI35" s="238"/>
      <c r="AJ35" s="238"/>
    </row>
    <row r="36" spans="1:36" x14ac:dyDescent="0.25"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</row>
    <row r="45" spans="1:36" x14ac:dyDescent="0.25">
      <c r="B45" s="1"/>
    </row>
    <row r="46" spans="1:36" x14ac:dyDescent="0.25">
      <c r="B46" s="7"/>
    </row>
    <row r="47" spans="1:36" x14ac:dyDescent="0.25">
      <c r="B47" s="12"/>
    </row>
    <row r="48" spans="1:36" x14ac:dyDescent="0.25">
      <c r="B48" s="63"/>
    </row>
    <row r="49" spans="2:2" x14ac:dyDescent="0.25">
      <c r="B49" s="9"/>
    </row>
    <row r="50" spans="2:2" x14ac:dyDescent="0.25">
      <c r="B50" s="7"/>
    </row>
    <row r="53" spans="2:2" x14ac:dyDescent="0.25">
      <c r="B53" s="2"/>
    </row>
    <row r="59" spans="2:2" x14ac:dyDescent="0.25">
      <c r="B59" s="2"/>
    </row>
    <row r="62" spans="2:2" x14ac:dyDescent="0.25">
      <c r="B62" s="2"/>
    </row>
  </sheetData>
  <mergeCells count="22">
    <mergeCell ref="T11:T12"/>
    <mergeCell ref="V11:V12"/>
    <mergeCell ref="X11:X12"/>
    <mergeCell ref="Y11:Y12"/>
    <mergeCell ref="Z11:Z12"/>
    <mergeCell ref="AA11:AA12"/>
    <mergeCell ref="J11:J12"/>
    <mergeCell ref="L11:L12"/>
    <mergeCell ref="N11:N12"/>
    <mergeCell ref="O11:O12"/>
    <mergeCell ref="P11:P12"/>
    <mergeCell ref="R11:R12"/>
    <mergeCell ref="B2:F4"/>
    <mergeCell ref="H2:L4"/>
    <mergeCell ref="N2:T4"/>
    <mergeCell ref="V2:V3"/>
    <mergeCell ref="X8:AA10"/>
    <mergeCell ref="B11:B12"/>
    <mergeCell ref="D11:D12"/>
    <mergeCell ref="F11:F12"/>
    <mergeCell ref="H11:H12"/>
    <mergeCell ref="I11:I12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58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25.85546875" bestFit="1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28" width="13.140625" customWidth="1"/>
    <col min="29" max="29" width="1.7109375" customWidth="1"/>
    <col min="30" max="33" width="12" customWidth="1"/>
  </cols>
  <sheetData>
    <row r="2" spans="1:33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49"/>
      <c r="V2" s="179" t="str">
        <f>+'Lead Sheet (D)'!Z2</f>
        <v>County Commissioner</v>
      </c>
      <c r="W2" s="180"/>
      <c r="X2" s="181"/>
      <c r="Y2" s="23"/>
      <c r="Z2" s="139" t="s">
        <v>121</v>
      </c>
      <c r="AA2" s="140"/>
      <c r="AB2" s="141"/>
      <c r="AC2" s="49"/>
    </row>
    <row r="3" spans="1:33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49"/>
      <c r="V3" s="156" t="str">
        <f>+'Lead Sheet (D)'!Z3</f>
        <v>at-Large</v>
      </c>
      <c r="W3" s="87"/>
      <c r="X3" s="144" t="str">
        <f>+'Lead Sheet (D)'!AD3</f>
        <v>District 5</v>
      </c>
      <c r="Y3" s="23"/>
      <c r="Z3" s="142"/>
      <c r="AA3" s="143"/>
      <c r="AB3" s="144"/>
      <c r="AC3" s="49"/>
    </row>
    <row r="4" spans="1:33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49"/>
      <c r="V4" s="157"/>
      <c r="W4" s="86"/>
      <c r="X4" s="147"/>
      <c r="Y4" s="23"/>
      <c r="Z4" s="145"/>
      <c r="AA4" s="146"/>
      <c r="AB4" s="147"/>
      <c r="AC4" s="49"/>
    </row>
    <row r="5" spans="1:33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U5" s="53"/>
      <c r="V5" s="49"/>
      <c r="W5" s="53"/>
      <c r="X5" s="53"/>
      <c r="Y5" s="23"/>
      <c r="Z5" s="84"/>
      <c r="AA5" s="23"/>
      <c r="AB5" s="49"/>
      <c r="AC5" s="53"/>
    </row>
    <row r="6" spans="1:33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43"/>
      <c r="V6" s="129"/>
      <c r="W6" s="43"/>
      <c r="X6" s="129"/>
      <c r="Y6" s="23"/>
      <c r="Z6" s="47"/>
      <c r="AA6" s="82"/>
      <c r="AB6" s="45"/>
      <c r="AC6" s="43"/>
    </row>
    <row r="7" spans="1:33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35"/>
      <c r="V7" s="130" t="str">
        <f>+'Lead Sheet (D)'!Z7</f>
        <v>Kim</v>
      </c>
      <c r="W7" s="35"/>
      <c r="X7" s="130" t="str">
        <f>+'Lead Sheet (D)'!AD7</f>
        <v>Susan</v>
      </c>
      <c r="Y7" s="35"/>
      <c r="Z7" s="38" t="s">
        <v>120</v>
      </c>
      <c r="AA7" s="35"/>
      <c r="AB7" s="37" t="s">
        <v>360</v>
      </c>
      <c r="AC7" s="35"/>
    </row>
    <row r="8" spans="1:33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35"/>
      <c r="V8" s="130" t="str">
        <f>+'Lead Sheet (D)'!Z8</f>
        <v>O'BRIEN</v>
      </c>
      <c r="W8" s="35"/>
      <c r="X8" s="130" t="str">
        <f>+'Lead Sheet (D)'!AD8</f>
        <v>LAZARCHICK</v>
      </c>
      <c r="Y8" s="35"/>
      <c r="Z8" s="38" t="s">
        <v>361</v>
      </c>
      <c r="AA8" s="35"/>
      <c r="AB8" s="37" t="s">
        <v>362</v>
      </c>
      <c r="AC8" s="35"/>
      <c r="AD8" s="139" t="s">
        <v>57</v>
      </c>
      <c r="AE8" s="140"/>
      <c r="AF8" s="140"/>
      <c r="AG8" s="141"/>
    </row>
    <row r="9" spans="1:33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35"/>
      <c r="V9" s="226"/>
      <c r="W9" s="35"/>
      <c r="X9" s="226"/>
      <c r="Y9" s="23"/>
      <c r="Z9" s="216"/>
      <c r="AA9" s="217"/>
      <c r="AB9" s="218"/>
      <c r="AC9" s="35"/>
      <c r="AD9" s="142"/>
      <c r="AE9" s="168"/>
      <c r="AF9" s="168"/>
      <c r="AG9" s="144"/>
    </row>
    <row r="10" spans="1:33" ht="5.0999999999999996" customHeight="1" thickBot="1" x14ac:dyDescent="0.3">
      <c r="A10" s="30"/>
      <c r="B10" s="117"/>
      <c r="AD10" s="169"/>
      <c r="AE10" s="170"/>
      <c r="AF10" s="170"/>
      <c r="AG10" s="171"/>
    </row>
    <row r="11" spans="1:33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G11" s="30"/>
      <c r="H11" s="163" t="s">
        <v>73</v>
      </c>
      <c r="I11" s="178"/>
      <c r="J11" s="163" t="s">
        <v>73</v>
      </c>
      <c r="K11" s="30"/>
      <c r="L11" s="163" t="s">
        <v>73</v>
      </c>
      <c r="M11" s="30"/>
      <c r="N11" s="163" t="s">
        <v>73</v>
      </c>
      <c r="O11" s="178"/>
      <c r="P11" s="163" t="s">
        <v>73</v>
      </c>
      <c r="Q11" s="30"/>
      <c r="R11" s="163" t="s">
        <v>73</v>
      </c>
      <c r="S11" s="30"/>
      <c r="T11" s="163" t="s">
        <v>73</v>
      </c>
      <c r="V11" s="163" t="s">
        <v>73</v>
      </c>
      <c r="W11" s="178"/>
      <c r="X11" s="163" t="s">
        <v>73</v>
      </c>
      <c r="Z11" s="163" t="s">
        <v>73</v>
      </c>
      <c r="AA11" s="178"/>
      <c r="AB11" s="163" t="s">
        <v>73</v>
      </c>
      <c r="AD11" s="172" t="s">
        <v>45</v>
      </c>
      <c r="AE11" s="174" t="s">
        <v>3</v>
      </c>
      <c r="AF11" s="174" t="s">
        <v>2</v>
      </c>
      <c r="AG11" s="176" t="s">
        <v>72</v>
      </c>
    </row>
    <row r="12" spans="1:33" ht="15.75" thickBot="1" x14ac:dyDescent="0.3">
      <c r="A12" s="30"/>
      <c r="B12" s="164"/>
      <c r="C12" s="118"/>
      <c r="D12" s="164"/>
      <c r="E12" s="118"/>
      <c r="F12" s="164"/>
      <c r="G12" s="30"/>
      <c r="H12" s="164"/>
      <c r="I12" s="178"/>
      <c r="J12" s="164"/>
      <c r="K12" s="30"/>
      <c r="L12" s="164"/>
      <c r="M12" s="30"/>
      <c r="N12" s="164"/>
      <c r="O12" s="178"/>
      <c r="P12" s="164"/>
      <c r="Q12" s="30"/>
      <c r="R12" s="164"/>
      <c r="S12" s="30"/>
      <c r="T12" s="164"/>
      <c r="V12" s="164"/>
      <c r="W12" s="178"/>
      <c r="X12" s="164"/>
      <c r="Z12" s="164"/>
      <c r="AA12" s="178"/>
      <c r="AB12" s="164"/>
      <c r="AD12" s="173"/>
      <c r="AE12" s="175"/>
      <c r="AF12" s="175"/>
      <c r="AG12" s="177"/>
    </row>
    <row r="13" spans="1:33" x14ac:dyDescent="0.25">
      <c r="A13" t="s">
        <v>181</v>
      </c>
      <c r="B13" s="66">
        <v>0</v>
      </c>
      <c r="C13" s="30"/>
      <c r="D13" s="66">
        <v>37</v>
      </c>
      <c r="E13" s="30"/>
      <c r="F13" s="66">
        <v>5</v>
      </c>
      <c r="G13" s="30"/>
      <c r="H13" s="66">
        <v>4</v>
      </c>
      <c r="I13" s="30"/>
      <c r="J13" s="66">
        <v>32</v>
      </c>
      <c r="K13" s="30"/>
      <c r="L13" s="66">
        <v>7</v>
      </c>
      <c r="M13" s="30"/>
      <c r="N13" s="66">
        <v>17</v>
      </c>
      <c r="O13" s="30"/>
      <c r="P13" s="66">
        <v>16</v>
      </c>
      <c r="Q13" s="30"/>
      <c r="R13" s="66">
        <v>2</v>
      </c>
      <c r="S13" s="30"/>
      <c r="T13" s="66">
        <v>8</v>
      </c>
      <c r="U13" s="30"/>
      <c r="V13" s="66">
        <v>36</v>
      </c>
      <c r="W13" s="30"/>
      <c r="X13" s="66">
        <v>36</v>
      </c>
      <c r="Y13" s="30"/>
      <c r="Z13" s="66">
        <v>35</v>
      </c>
      <c r="AA13" s="30"/>
      <c r="AB13" s="66">
        <v>38</v>
      </c>
      <c r="AC13" s="30"/>
      <c r="AD13" s="66">
        <v>45</v>
      </c>
      <c r="AE13" s="65">
        <v>11</v>
      </c>
      <c r="AF13" s="65">
        <v>32</v>
      </c>
      <c r="AG13" s="10">
        <v>1</v>
      </c>
    </row>
    <row r="14" spans="1:33" x14ac:dyDescent="0.25">
      <c r="A14" t="s">
        <v>180</v>
      </c>
      <c r="B14" s="66">
        <v>1</v>
      </c>
      <c r="C14" s="30"/>
      <c r="D14" s="66">
        <v>29</v>
      </c>
      <c r="E14" s="30"/>
      <c r="F14" s="66">
        <v>2</v>
      </c>
      <c r="G14" s="30"/>
      <c r="H14" s="66">
        <v>0</v>
      </c>
      <c r="I14" s="30"/>
      <c r="J14" s="66">
        <v>29</v>
      </c>
      <c r="K14" s="30"/>
      <c r="L14" s="66">
        <v>1</v>
      </c>
      <c r="M14" s="30"/>
      <c r="N14" s="66">
        <v>12</v>
      </c>
      <c r="O14" s="30"/>
      <c r="P14" s="66">
        <v>13</v>
      </c>
      <c r="Q14" s="30"/>
      <c r="R14" s="66">
        <v>0</v>
      </c>
      <c r="S14" s="30"/>
      <c r="T14" s="66">
        <v>6</v>
      </c>
      <c r="U14" s="30"/>
      <c r="V14" s="66">
        <v>29</v>
      </c>
      <c r="W14" s="30"/>
      <c r="X14" s="66">
        <v>29</v>
      </c>
      <c r="Y14" s="30"/>
      <c r="Z14" s="66">
        <v>24</v>
      </c>
      <c r="AA14" s="30"/>
      <c r="AB14" s="66">
        <v>26</v>
      </c>
      <c r="AC14" s="30"/>
      <c r="AD14" s="66">
        <v>32</v>
      </c>
      <c r="AE14" s="65">
        <v>2</v>
      </c>
      <c r="AF14" s="65">
        <v>36</v>
      </c>
      <c r="AG14" s="10">
        <v>3</v>
      </c>
    </row>
    <row r="15" spans="1:33" x14ac:dyDescent="0.25">
      <c r="A15" t="s">
        <v>179</v>
      </c>
      <c r="B15" s="66">
        <v>2</v>
      </c>
      <c r="C15" s="30"/>
      <c r="D15" s="66">
        <v>31</v>
      </c>
      <c r="E15" s="30"/>
      <c r="F15" s="66">
        <v>2</v>
      </c>
      <c r="G15" s="30"/>
      <c r="H15" s="66">
        <v>5</v>
      </c>
      <c r="I15" s="30"/>
      <c r="J15" s="66">
        <v>24</v>
      </c>
      <c r="K15" s="30"/>
      <c r="L15" s="66">
        <v>6</v>
      </c>
      <c r="M15" s="30"/>
      <c r="N15" s="66">
        <v>19</v>
      </c>
      <c r="O15" s="30"/>
      <c r="P15" s="66">
        <v>7</v>
      </c>
      <c r="Q15" s="30"/>
      <c r="R15" s="66">
        <v>2</v>
      </c>
      <c r="S15" s="30"/>
      <c r="T15" s="66">
        <v>6</v>
      </c>
      <c r="U15" s="30"/>
      <c r="V15" s="66">
        <v>31</v>
      </c>
      <c r="W15" s="30"/>
      <c r="X15" s="66">
        <v>30</v>
      </c>
      <c r="Y15" s="30"/>
      <c r="Z15" s="66">
        <v>26</v>
      </c>
      <c r="AA15" s="30"/>
      <c r="AB15" s="66">
        <v>33</v>
      </c>
      <c r="AC15" s="30"/>
      <c r="AD15" s="66">
        <v>40</v>
      </c>
      <c r="AE15" s="65">
        <v>8</v>
      </c>
      <c r="AF15" s="65">
        <v>18</v>
      </c>
      <c r="AG15" s="10">
        <v>0</v>
      </c>
    </row>
    <row r="16" spans="1:33" x14ac:dyDescent="0.25">
      <c r="A16" t="s">
        <v>178</v>
      </c>
      <c r="B16" s="66">
        <v>2</v>
      </c>
      <c r="C16" s="30"/>
      <c r="D16" s="66">
        <v>50</v>
      </c>
      <c r="E16" s="30"/>
      <c r="F16" s="66">
        <v>2</v>
      </c>
      <c r="G16" s="30"/>
      <c r="H16" s="66">
        <v>11</v>
      </c>
      <c r="I16" s="30"/>
      <c r="J16" s="66">
        <v>30</v>
      </c>
      <c r="K16" s="30"/>
      <c r="L16" s="66">
        <v>8</v>
      </c>
      <c r="M16" s="30"/>
      <c r="N16" s="66">
        <v>21</v>
      </c>
      <c r="O16" s="30"/>
      <c r="P16" s="66">
        <v>23</v>
      </c>
      <c r="Q16" s="30"/>
      <c r="R16" s="66">
        <v>1</v>
      </c>
      <c r="S16" s="30"/>
      <c r="T16" s="66">
        <v>9</v>
      </c>
      <c r="U16" s="30"/>
      <c r="V16" s="66">
        <v>45</v>
      </c>
      <c r="W16" s="30"/>
      <c r="X16" s="66"/>
      <c r="Y16" s="30"/>
      <c r="Z16" s="66">
        <v>35</v>
      </c>
      <c r="AA16" s="30"/>
      <c r="AB16" s="66">
        <v>39</v>
      </c>
      <c r="AC16" s="30"/>
      <c r="AD16" s="66">
        <v>56</v>
      </c>
      <c r="AE16" s="65">
        <v>9</v>
      </c>
      <c r="AF16" s="65">
        <v>69</v>
      </c>
      <c r="AG16" s="10">
        <v>0</v>
      </c>
    </row>
    <row r="17" spans="1:33" x14ac:dyDescent="0.25">
      <c r="A17" t="s">
        <v>177</v>
      </c>
      <c r="B17" s="66">
        <v>1</v>
      </c>
      <c r="C17" s="30"/>
      <c r="D17" s="66">
        <v>26</v>
      </c>
      <c r="E17" s="30"/>
      <c r="F17" s="66">
        <v>4</v>
      </c>
      <c r="G17" s="30"/>
      <c r="H17" s="66">
        <v>7</v>
      </c>
      <c r="I17" s="30"/>
      <c r="J17" s="66">
        <v>19</v>
      </c>
      <c r="K17" s="30"/>
      <c r="L17" s="66">
        <v>6</v>
      </c>
      <c r="M17" s="30"/>
      <c r="N17" s="66">
        <v>15</v>
      </c>
      <c r="O17" s="30"/>
      <c r="P17" s="66">
        <v>8</v>
      </c>
      <c r="Q17" s="30"/>
      <c r="R17" s="66">
        <v>1</v>
      </c>
      <c r="S17" s="30"/>
      <c r="T17" s="66">
        <v>8</v>
      </c>
      <c r="U17" s="30"/>
      <c r="V17" s="66">
        <v>28</v>
      </c>
      <c r="W17" s="30"/>
      <c r="X17" s="66">
        <v>27</v>
      </c>
      <c r="Y17" s="30"/>
      <c r="Z17" s="66">
        <v>26</v>
      </c>
      <c r="AA17" s="30"/>
      <c r="AB17" s="66">
        <v>23</v>
      </c>
      <c r="AC17" s="30"/>
      <c r="AD17" s="66">
        <v>32</v>
      </c>
      <c r="AE17" s="65">
        <v>3</v>
      </c>
      <c r="AF17" s="65">
        <v>26</v>
      </c>
      <c r="AG17" s="10">
        <v>0</v>
      </c>
    </row>
    <row r="18" spans="1:33" x14ac:dyDescent="0.25">
      <c r="A18" t="s">
        <v>176</v>
      </c>
      <c r="B18" s="66">
        <v>1</v>
      </c>
      <c r="C18" s="30"/>
      <c r="D18" s="66">
        <v>43</v>
      </c>
      <c r="E18" s="30"/>
      <c r="F18" s="66">
        <v>1</v>
      </c>
      <c r="G18" s="30"/>
      <c r="H18" s="66">
        <v>4</v>
      </c>
      <c r="I18" s="30"/>
      <c r="J18" s="66">
        <v>28</v>
      </c>
      <c r="K18" s="30"/>
      <c r="L18" s="66">
        <v>10</v>
      </c>
      <c r="M18" s="30"/>
      <c r="N18" s="66">
        <v>20</v>
      </c>
      <c r="O18" s="30"/>
      <c r="P18" s="66">
        <v>13</v>
      </c>
      <c r="Q18" s="30"/>
      <c r="R18" s="66">
        <v>1</v>
      </c>
      <c r="S18" s="30"/>
      <c r="T18" s="66">
        <v>10</v>
      </c>
      <c r="U18" s="30"/>
      <c r="V18" s="66">
        <v>43</v>
      </c>
      <c r="W18" s="30"/>
      <c r="X18" s="66">
        <v>44</v>
      </c>
      <c r="Y18" s="30"/>
      <c r="Z18" s="66">
        <v>41</v>
      </c>
      <c r="AA18" s="30"/>
      <c r="AB18" s="66">
        <v>39</v>
      </c>
      <c r="AC18" s="30"/>
      <c r="AD18" s="66">
        <v>50</v>
      </c>
      <c r="AE18" s="65">
        <v>5</v>
      </c>
      <c r="AF18" s="65">
        <v>23</v>
      </c>
      <c r="AG18" s="10">
        <v>3</v>
      </c>
    </row>
    <row r="19" spans="1:33" x14ac:dyDescent="0.25">
      <c r="A19" t="s">
        <v>175</v>
      </c>
      <c r="B19" s="66">
        <v>1</v>
      </c>
      <c r="C19" s="30"/>
      <c r="D19" s="66">
        <v>55</v>
      </c>
      <c r="E19" s="30"/>
      <c r="F19" s="66">
        <v>6</v>
      </c>
      <c r="G19" s="30"/>
      <c r="H19" s="66">
        <v>2</v>
      </c>
      <c r="I19" s="30"/>
      <c r="J19" s="66">
        <v>48</v>
      </c>
      <c r="K19" s="30"/>
      <c r="L19" s="66">
        <v>10</v>
      </c>
      <c r="M19" s="30"/>
      <c r="N19" s="66">
        <v>29</v>
      </c>
      <c r="O19" s="30"/>
      <c r="P19" s="66">
        <v>22</v>
      </c>
      <c r="Q19" s="30"/>
      <c r="R19" s="66">
        <v>1</v>
      </c>
      <c r="S19" s="30"/>
      <c r="T19" s="66">
        <v>10</v>
      </c>
      <c r="U19" s="30"/>
      <c r="V19" s="66">
        <v>61</v>
      </c>
      <c r="W19" s="30"/>
      <c r="X19" s="66"/>
      <c r="Y19" s="30"/>
      <c r="Z19" s="66">
        <v>51</v>
      </c>
      <c r="AA19" s="30"/>
      <c r="AB19" s="66">
        <v>51</v>
      </c>
      <c r="AC19" s="30"/>
      <c r="AD19" s="66">
        <v>64</v>
      </c>
      <c r="AE19" s="65">
        <v>17</v>
      </c>
      <c r="AF19" s="65">
        <v>43</v>
      </c>
      <c r="AG19" s="10">
        <v>2</v>
      </c>
    </row>
    <row r="20" spans="1:33" x14ac:dyDescent="0.25">
      <c r="A20" t="s">
        <v>174</v>
      </c>
      <c r="B20" s="66">
        <v>2</v>
      </c>
      <c r="C20" s="30"/>
      <c r="D20" s="66">
        <v>30</v>
      </c>
      <c r="E20" s="30"/>
      <c r="F20" s="66">
        <v>1</v>
      </c>
      <c r="G20" s="30"/>
      <c r="H20" s="66">
        <v>3</v>
      </c>
      <c r="I20" s="30"/>
      <c r="J20" s="66">
        <v>27</v>
      </c>
      <c r="K20" s="30"/>
      <c r="L20" s="66">
        <v>3</v>
      </c>
      <c r="M20" s="30"/>
      <c r="N20" s="66">
        <v>19</v>
      </c>
      <c r="O20" s="30"/>
      <c r="P20" s="66">
        <v>11</v>
      </c>
      <c r="Q20" s="30"/>
      <c r="R20" s="66">
        <v>2</v>
      </c>
      <c r="S20" s="30"/>
      <c r="T20" s="66">
        <v>1</v>
      </c>
      <c r="U20" s="30"/>
      <c r="V20" s="66">
        <v>28</v>
      </c>
      <c r="W20" s="30"/>
      <c r="X20" s="66"/>
      <c r="Y20" s="30"/>
      <c r="Z20" s="66">
        <v>28</v>
      </c>
      <c r="AA20" s="30"/>
      <c r="AB20" s="66">
        <v>26</v>
      </c>
      <c r="AC20" s="30"/>
      <c r="AD20" s="66">
        <v>34</v>
      </c>
      <c r="AE20" s="65">
        <v>11</v>
      </c>
      <c r="AF20" s="65">
        <v>36</v>
      </c>
      <c r="AG20" s="10">
        <v>2</v>
      </c>
    </row>
    <row r="21" spans="1:33" x14ac:dyDescent="0.25">
      <c r="A21" t="s">
        <v>173</v>
      </c>
      <c r="B21" s="66">
        <v>0</v>
      </c>
      <c r="C21" s="30"/>
      <c r="D21" s="66">
        <v>40</v>
      </c>
      <c r="E21" s="30"/>
      <c r="F21" s="66">
        <v>0</v>
      </c>
      <c r="G21" s="30"/>
      <c r="H21" s="66">
        <v>3</v>
      </c>
      <c r="I21" s="30"/>
      <c r="J21" s="66">
        <v>31</v>
      </c>
      <c r="K21" s="30"/>
      <c r="L21" s="66">
        <v>5</v>
      </c>
      <c r="M21" s="30"/>
      <c r="N21" s="66">
        <v>19</v>
      </c>
      <c r="O21" s="30"/>
      <c r="P21" s="66">
        <v>16</v>
      </c>
      <c r="Q21" s="30"/>
      <c r="R21" s="66">
        <v>1</v>
      </c>
      <c r="S21" s="30"/>
      <c r="T21" s="66">
        <v>5</v>
      </c>
      <c r="U21" s="30"/>
      <c r="V21" s="66">
        <v>34</v>
      </c>
      <c r="W21" s="30"/>
      <c r="X21" s="66"/>
      <c r="Y21" s="30"/>
      <c r="Z21" s="66">
        <v>34</v>
      </c>
      <c r="AA21" s="30"/>
      <c r="AB21" s="66">
        <v>33</v>
      </c>
      <c r="AC21" s="30"/>
      <c r="AD21" s="66">
        <v>43</v>
      </c>
      <c r="AE21" s="65">
        <v>8</v>
      </c>
      <c r="AF21" s="65">
        <v>58</v>
      </c>
      <c r="AG21" s="10">
        <v>1</v>
      </c>
    </row>
    <row r="22" spans="1:33" x14ac:dyDescent="0.25">
      <c r="A22" t="s">
        <v>172</v>
      </c>
      <c r="B22" s="66">
        <v>2</v>
      </c>
      <c r="C22" s="30"/>
      <c r="D22" s="66">
        <v>50</v>
      </c>
      <c r="E22" s="30"/>
      <c r="F22" s="66">
        <v>6</v>
      </c>
      <c r="G22" s="30"/>
      <c r="H22" s="66">
        <v>4</v>
      </c>
      <c r="I22" s="30"/>
      <c r="J22" s="66">
        <v>46</v>
      </c>
      <c r="K22" s="30"/>
      <c r="L22" s="66">
        <v>7</v>
      </c>
      <c r="M22" s="30"/>
      <c r="N22" s="66">
        <v>37</v>
      </c>
      <c r="O22" s="30"/>
      <c r="P22" s="66">
        <v>9</v>
      </c>
      <c r="Q22" s="30"/>
      <c r="R22" s="66">
        <v>2</v>
      </c>
      <c r="S22" s="30"/>
      <c r="T22" s="66">
        <v>8</v>
      </c>
      <c r="U22" s="30"/>
      <c r="V22" s="66">
        <v>48</v>
      </c>
      <c r="W22" s="30"/>
      <c r="X22" s="66"/>
      <c r="Y22" s="30"/>
      <c r="Z22" s="66">
        <v>45</v>
      </c>
      <c r="AA22" s="30"/>
      <c r="AB22" s="66">
        <v>48</v>
      </c>
      <c r="AC22" s="30"/>
      <c r="AD22" s="66">
        <v>63</v>
      </c>
      <c r="AE22" s="65">
        <v>3</v>
      </c>
      <c r="AF22" s="65">
        <v>65</v>
      </c>
      <c r="AG22" s="10">
        <v>2</v>
      </c>
    </row>
    <row r="23" spans="1:33" x14ac:dyDescent="0.25">
      <c r="A23" t="s">
        <v>171</v>
      </c>
      <c r="B23" s="66">
        <v>1</v>
      </c>
      <c r="C23" s="30"/>
      <c r="D23" s="66">
        <v>51</v>
      </c>
      <c r="E23" s="30"/>
      <c r="F23" s="66">
        <v>2</v>
      </c>
      <c r="G23" s="30"/>
      <c r="H23" s="66">
        <v>5</v>
      </c>
      <c r="I23" s="30"/>
      <c r="J23" s="66">
        <v>44</v>
      </c>
      <c r="K23" s="30"/>
      <c r="L23" s="66">
        <v>5</v>
      </c>
      <c r="M23" s="30"/>
      <c r="N23" s="66">
        <v>23</v>
      </c>
      <c r="O23" s="30"/>
      <c r="P23" s="66">
        <v>23</v>
      </c>
      <c r="Q23" s="30"/>
      <c r="R23" s="66">
        <v>3</v>
      </c>
      <c r="S23" s="30"/>
      <c r="T23" s="66">
        <v>10</v>
      </c>
      <c r="U23" s="30"/>
      <c r="V23" s="66">
        <v>54</v>
      </c>
      <c r="W23" s="30"/>
      <c r="X23" s="66"/>
      <c r="Y23" s="30"/>
      <c r="Z23" s="66">
        <v>44</v>
      </c>
      <c r="AA23" s="30"/>
      <c r="AB23" s="66">
        <v>43</v>
      </c>
      <c r="AC23" s="30"/>
      <c r="AD23" s="66">
        <v>62</v>
      </c>
      <c r="AE23" s="65">
        <v>13</v>
      </c>
      <c r="AF23" s="65">
        <v>48</v>
      </c>
      <c r="AG23" s="10">
        <v>2</v>
      </c>
    </row>
    <row r="24" spans="1:33" x14ac:dyDescent="0.25">
      <c r="A24" t="s">
        <v>170</v>
      </c>
      <c r="B24" s="66">
        <v>3</v>
      </c>
      <c r="C24" s="30"/>
      <c r="D24" s="66">
        <v>40</v>
      </c>
      <c r="E24" s="30"/>
      <c r="F24" s="66">
        <v>1</v>
      </c>
      <c r="G24" s="30"/>
      <c r="H24" s="66">
        <v>3</v>
      </c>
      <c r="I24" s="30"/>
      <c r="J24" s="66">
        <v>39</v>
      </c>
      <c r="K24" s="30"/>
      <c r="L24" s="66">
        <v>3</v>
      </c>
      <c r="M24" s="30"/>
      <c r="N24" s="66">
        <v>19</v>
      </c>
      <c r="O24" s="30"/>
      <c r="P24" s="66">
        <v>17</v>
      </c>
      <c r="Q24" s="30"/>
      <c r="R24" s="66">
        <v>0</v>
      </c>
      <c r="S24" s="30"/>
      <c r="T24" s="66">
        <v>8</v>
      </c>
      <c r="U24" s="30"/>
      <c r="V24" s="66">
        <v>40</v>
      </c>
      <c r="W24" s="30"/>
      <c r="X24" s="66">
        <v>40</v>
      </c>
      <c r="Y24" s="30"/>
      <c r="Z24" s="66">
        <v>31</v>
      </c>
      <c r="AA24" s="30"/>
      <c r="AB24" s="66">
        <v>36</v>
      </c>
      <c r="AC24" s="30"/>
      <c r="AD24" s="66">
        <v>48</v>
      </c>
      <c r="AE24" s="65">
        <v>8</v>
      </c>
      <c r="AF24" s="65">
        <v>61</v>
      </c>
      <c r="AG24" s="10">
        <v>1</v>
      </c>
    </row>
    <row r="25" spans="1:33" ht="15.75" thickBot="1" x14ac:dyDescent="0.3">
      <c r="A25" t="s">
        <v>169</v>
      </c>
      <c r="B25" s="66">
        <v>2</v>
      </c>
      <c r="C25" s="30"/>
      <c r="D25" s="66">
        <v>75</v>
      </c>
      <c r="E25" s="30"/>
      <c r="F25" s="66">
        <v>5</v>
      </c>
      <c r="G25" s="30"/>
      <c r="H25" s="66">
        <v>12</v>
      </c>
      <c r="I25" s="30"/>
      <c r="J25" s="66">
        <v>58</v>
      </c>
      <c r="K25" s="30"/>
      <c r="L25" s="66">
        <v>12</v>
      </c>
      <c r="M25" s="30"/>
      <c r="N25" s="66">
        <v>30</v>
      </c>
      <c r="O25" s="30"/>
      <c r="P25" s="66">
        <v>36</v>
      </c>
      <c r="Q25" s="30"/>
      <c r="R25" s="66">
        <v>2</v>
      </c>
      <c r="S25" s="30"/>
      <c r="T25" s="66">
        <v>16</v>
      </c>
      <c r="U25" s="30"/>
      <c r="V25" s="66">
        <v>76</v>
      </c>
      <c r="W25" s="30"/>
      <c r="X25" s="66"/>
      <c r="Y25" s="30"/>
      <c r="Z25" s="66">
        <v>63</v>
      </c>
      <c r="AA25" s="30"/>
      <c r="AB25" s="66">
        <v>70</v>
      </c>
      <c r="AC25" s="30"/>
      <c r="AD25" s="66">
        <v>85</v>
      </c>
      <c r="AE25" s="65">
        <v>7</v>
      </c>
      <c r="AF25" s="65">
        <v>30</v>
      </c>
      <c r="AG25" s="10">
        <v>3</v>
      </c>
    </row>
    <row r="26" spans="1:33" s="4" customFormat="1" ht="15.75" thickBot="1" x14ac:dyDescent="0.3">
      <c r="A26" s="7" t="s">
        <v>4</v>
      </c>
      <c r="B26" s="6">
        <f>+SUM(B13:B25)</f>
        <v>18</v>
      </c>
      <c r="C26" s="64"/>
      <c r="D26" s="6">
        <f>+SUM(D13:D25)</f>
        <v>557</v>
      </c>
      <c r="E26" s="64"/>
      <c r="F26" s="6">
        <f>+SUM(F13:F25)</f>
        <v>37</v>
      </c>
      <c r="G26" s="64"/>
      <c r="H26" s="6">
        <f>+SUM(H13:H25)</f>
        <v>63</v>
      </c>
      <c r="I26" s="64"/>
      <c r="J26" s="6">
        <f>+SUM(J13:J25)</f>
        <v>455</v>
      </c>
      <c r="K26" s="64"/>
      <c r="L26" s="6">
        <f>+SUM(L13:L25)</f>
        <v>83</v>
      </c>
      <c r="M26" s="64"/>
      <c r="N26" s="6">
        <f>+SUM(N13:N25)</f>
        <v>280</v>
      </c>
      <c r="O26" s="64"/>
      <c r="P26" s="6">
        <f>+SUM(P13:P25)</f>
        <v>214</v>
      </c>
      <c r="Q26" s="64"/>
      <c r="R26" s="6">
        <f>+SUM(R13:R25)</f>
        <v>18</v>
      </c>
      <c r="S26" s="64"/>
      <c r="T26" s="6">
        <f>+SUM(T13:T25)</f>
        <v>105</v>
      </c>
      <c r="U26" s="64"/>
      <c r="V26" s="6">
        <f>+SUM(V13:V25)</f>
        <v>553</v>
      </c>
      <c r="W26" s="64"/>
      <c r="X26" s="6">
        <f>+SUM(X13:X25)</f>
        <v>206</v>
      </c>
      <c r="Y26" s="64"/>
      <c r="Z26" s="6">
        <f>+SUM(Z13:Z25)</f>
        <v>483</v>
      </c>
      <c r="AA26" s="64"/>
      <c r="AB26" s="6">
        <f>+SUM(AB13:AB25)</f>
        <v>505</v>
      </c>
      <c r="AC26" s="64"/>
      <c r="AD26" s="6">
        <f>+SUM(AD13:AD25)</f>
        <v>654</v>
      </c>
      <c r="AE26" s="6">
        <f>+SUM(AE13:AE25)</f>
        <v>105</v>
      </c>
      <c r="AF26" s="6">
        <f>+SUM(AF13:AF25)</f>
        <v>545</v>
      </c>
      <c r="AG26" s="6">
        <f>+SUM(AG13:AG25)</f>
        <v>20</v>
      </c>
    </row>
    <row r="27" spans="1:33" s="185" customFormat="1" x14ac:dyDescent="0.25">
      <c r="A27" s="12" t="s">
        <v>3</v>
      </c>
      <c r="B27" s="120">
        <v>1</v>
      </c>
      <c r="D27" s="120">
        <v>90</v>
      </c>
      <c r="F27" s="120">
        <v>12</v>
      </c>
      <c r="H27" s="120">
        <v>11</v>
      </c>
      <c r="J27" s="120">
        <v>75</v>
      </c>
      <c r="L27" s="120">
        <v>15</v>
      </c>
      <c r="N27" s="120">
        <v>48</v>
      </c>
      <c r="P27" s="120">
        <v>37</v>
      </c>
      <c r="R27" s="120">
        <v>2</v>
      </c>
      <c r="T27" s="120">
        <v>16</v>
      </c>
      <c r="V27" s="120">
        <v>98</v>
      </c>
      <c r="X27" s="120">
        <v>33</v>
      </c>
      <c r="Z27" s="120">
        <v>87</v>
      </c>
      <c r="AB27" s="120">
        <v>96</v>
      </c>
    </row>
    <row r="28" spans="1:33" s="185" customFormat="1" x14ac:dyDescent="0.25">
      <c r="A28" s="12" t="s">
        <v>2</v>
      </c>
      <c r="B28" s="121">
        <v>8</v>
      </c>
      <c r="D28" s="121">
        <v>470</v>
      </c>
      <c r="F28" s="121">
        <v>25</v>
      </c>
      <c r="H28" s="121">
        <v>44</v>
      </c>
      <c r="J28" s="121">
        <v>426</v>
      </c>
      <c r="L28" s="121">
        <v>53</v>
      </c>
      <c r="N28" s="121">
        <v>163</v>
      </c>
      <c r="P28" s="121">
        <v>256</v>
      </c>
      <c r="R28" s="121">
        <v>19</v>
      </c>
      <c r="T28" s="121">
        <v>71</v>
      </c>
      <c r="V28" s="121">
        <v>494</v>
      </c>
      <c r="X28" s="121">
        <v>178</v>
      </c>
      <c r="Z28" s="121">
        <v>445</v>
      </c>
      <c r="AB28" s="121">
        <v>470</v>
      </c>
    </row>
    <row r="29" spans="1:33" s="30" customFormat="1" x14ac:dyDescent="0.25">
      <c r="A29" s="9" t="s">
        <v>65</v>
      </c>
      <c r="B29" s="66">
        <v>1</v>
      </c>
      <c r="D29" s="66">
        <v>17</v>
      </c>
      <c r="F29" s="66">
        <v>2</v>
      </c>
      <c r="H29" s="66">
        <v>4</v>
      </c>
      <c r="J29" s="66">
        <v>12</v>
      </c>
      <c r="L29" s="66">
        <v>1</v>
      </c>
      <c r="N29" s="66">
        <v>11</v>
      </c>
      <c r="P29" s="66">
        <v>5</v>
      </c>
      <c r="R29" s="66">
        <v>0</v>
      </c>
      <c r="T29" s="197">
        <v>1</v>
      </c>
      <c r="V29" s="66">
        <v>16</v>
      </c>
      <c r="X29" s="66">
        <v>6</v>
      </c>
      <c r="Z29" s="66">
        <f>12</f>
        <v>12</v>
      </c>
      <c r="AB29" s="66">
        <v>10</v>
      </c>
    </row>
    <row r="30" spans="1:33" s="30" customFormat="1" ht="15.75" thickBot="1" x14ac:dyDescent="0.3">
      <c r="A30" s="9" t="s">
        <v>304</v>
      </c>
      <c r="B30" s="194">
        <v>0</v>
      </c>
      <c r="D30" s="194">
        <v>2</v>
      </c>
      <c r="F30" s="194">
        <v>0</v>
      </c>
      <c r="H30" s="194">
        <v>0</v>
      </c>
      <c r="J30" s="194">
        <v>2</v>
      </c>
      <c r="L30" s="194">
        <v>0</v>
      </c>
      <c r="N30" s="194">
        <v>1</v>
      </c>
      <c r="P30" s="194">
        <v>1</v>
      </c>
      <c r="R30" s="194">
        <v>0</v>
      </c>
      <c r="T30" s="194">
        <v>0</v>
      </c>
      <c r="V30" s="194">
        <v>2</v>
      </c>
      <c r="X30" s="194">
        <v>1</v>
      </c>
      <c r="Z30" s="194">
        <v>2</v>
      </c>
      <c r="AB30" s="194">
        <v>2</v>
      </c>
    </row>
    <row r="31" spans="1:33" s="99" customFormat="1" ht="15.75" thickBot="1" x14ac:dyDescent="0.3">
      <c r="A31" s="99" t="s">
        <v>0</v>
      </c>
      <c r="B31" s="6">
        <f>SUM(B26:B30)</f>
        <v>28</v>
      </c>
      <c r="D31" s="6">
        <f>SUM(D26:D30)</f>
        <v>1136</v>
      </c>
      <c r="F31" s="6">
        <f>SUM(F26:F30)</f>
        <v>76</v>
      </c>
      <c r="H31" s="6">
        <f>SUM(H26:H30)</f>
        <v>122</v>
      </c>
      <c r="J31" s="6">
        <f>SUM(J26:J30)</f>
        <v>970</v>
      </c>
      <c r="L31" s="6">
        <f>SUM(L26:L30)</f>
        <v>152</v>
      </c>
      <c r="N31" s="6">
        <f>SUM(N26:N30)</f>
        <v>503</v>
      </c>
      <c r="P31" s="6">
        <f>SUM(P26:P30)</f>
        <v>513</v>
      </c>
      <c r="R31" s="6">
        <f>SUM(R26:R30)</f>
        <v>39</v>
      </c>
      <c r="T31" s="6">
        <f>SUM(T26:T30)</f>
        <v>193</v>
      </c>
      <c r="V31" s="6">
        <f>SUM(V26:V30)</f>
        <v>1163</v>
      </c>
      <c r="X31" s="6">
        <f>SUM(X26:X30)</f>
        <v>424</v>
      </c>
      <c r="Z31" s="6">
        <f>SUM(Z26:Z30)</f>
        <v>1029</v>
      </c>
      <c r="AB31" s="6">
        <f>SUM(AB26:AB30)</f>
        <v>1083</v>
      </c>
    </row>
    <row r="41" spans="2:2" x14ac:dyDescent="0.25">
      <c r="B41" s="1"/>
    </row>
    <row r="42" spans="2:2" x14ac:dyDescent="0.25">
      <c r="B42" s="7"/>
    </row>
    <row r="43" spans="2:2" x14ac:dyDescent="0.25">
      <c r="B43" s="12"/>
    </row>
    <row r="44" spans="2:2" x14ac:dyDescent="0.25">
      <c r="B44" s="63"/>
    </row>
    <row r="45" spans="2:2" x14ac:dyDescent="0.25">
      <c r="B45" s="9"/>
    </row>
    <row r="46" spans="2:2" x14ac:dyDescent="0.25">
      <c r="B46" s="7"/>
    </row>
    <row r="49" spans="2:2" x14ac:dyDescent="0.25">
      <c r="B49" s="2"/>
    </row>
    <row r="55" spans="2:2" x14ac:dyDescent="0.25">
      <c r="B55" s="2"/>
    </row>
    <row r="58" spans="2:2" x14ac:dyDescent="0.25">
      <c r="B58" s="2"/>
    </row>
  </sheetData>
  <mergeCells count="30">
    <mergeCell ref="AG11:AG12"/>
    <mergeCell ref="Z11:Z12"/>
    <mergeCell ref="AA11:AA12"/>
    <mergeCell ref="AB11:AB12"/>
    <mergeCell ref="AD11:AD12"/>
    <mergeCell ref="AE11:AE12"/>
    <mergeCell ref="AF11:AF12"/>
    <mergeCell ref="P11:P12"/>
    <mergeCell ref="R11:R12"/>
    <mergeCell ref="T11:T12"/>
    <mergeCell ref="V11:V12"/>
    <mergeCell ref="W11:W12"/>
    <mergeCell ref="X11:X12"/>
    <mergeCell ref="AD8:AG10"/>
    <mergeCell ref="B11:B12"/>
    <mergeCell ref="D11:D12"/>
    <mergeCell ref="F11:F12"/>
    <mergeCell ref="H11:H12"/>
    <mergeCell ref="I11:I12"/>
    <mergeCell ref="J11:J12"/>
    <mergeCell ref="L11:L12"/>
    <mergeCell ref="N11:N12"/>
    <mergeCell ref="O11:O12"/>
    <mergeCell ref="B2:F4"/>
    <mergeCell ref="H2:L4"/>
    <mergeCell ref="N2:T4"/>
    <mergeCell ref="V2:X2"/>
    <mergeCell ref="Z2:AB4"/>
    <mergeCell ref="V3:V4"/>
    <mergeCell ref="X3:X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51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9.42578125" bestFit="1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28" width="13.140625" customWidth="1"/>
    <col min="29" max="29" width="1.7109375" customWidth="1"/>
    <col min="30" max="30" width="13.140625" customWidth="1"/>
    <col min="31" max="31" width="1.7109375" customWidth="1"/>
    <col min="32" max="35" width="12" customWidth="1"/>
  </cols>
  <sheetData>
    <row r="2" spans="1:35" ht="15" customHeight="1" x14ac:dyDescent="0.25">
      <c r="B2" s="139" t="str">
        <f>+'Lead Sheet (D)'!K2</f>
        <v>Choice for President &amp; 5th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49"/>
      <c r="V2" s="179" t="str">
        <f>+'Lead Sheet (D)'!Z2</f>
        <v>County Commissioner</v>
      </c>
      <c r="W2" s="180"/>
      <c r="X2" s="181"/>
      <c r="Y2" s="49"/>
      <c r="Z2" s="139" t="s">
        <v>115</v>
      </c>
      <c r="AA2" s="140"/>
      <c r="AB2" s="140"/>
      <c r="AC2" s="140"/>
      <c r="AD2" s="141"/>
    </row>
    <row r="3" spans="1:35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49"/>
      <c r="V3" s="156" t="str">
        <f>+'Lead Sheet (D)'!Z3</f>
        <v>at-Large</v>
      </c>
      <c r="W3" s="87"/>
      <c r="X3" s="144" t="str">
        <f>+'Lead Sheet (D)'!AD3</f>
        <v>District 5</v>
      </c>
      <c r="Y3" s="49"/>
      <c r="Z3" s="142"/>
      <c r="AA3" s="143"/>
      <c r="AB3" s="143"/>
      <c r="AC3" s="143"/>
      <c r="AD3" s="144"/>
    </row>
    <row r="4" spans="1:35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49"/>
      <c r="V4" s="157"/>
      <c r="W4" s="86"/>
      <c r="X4" s="147"/>
      <c r="Y4" s="49"/>
      <c r="Z4" s="145"/>
      <c r="AA4" s="146"/>
      <c r="AB4" s="146"/>
      <c r="AC4" s="146"/>
      <c r="AD4" s="147"/>
    </row>
    <row r="5" spans="1:35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U5" s="53"/>
      <c r="V5" s="49"/>
      <c r="W5" s="53"/>
      <c r="X5" s="53"/>
      <c r="Y5" s="53"/>
      <c r="Z5" s="50"/>
      <c r="AD5" s="50"/>
    </row>
    <row r="6" spans="1:35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43"/>
      <c r="V6" s="129"/>
      <c r="W6" s="43"/>
      <c r="X6" s="129"/>
      <c r="Y6" s="43"/>
      <c r="Z6" s="81"/>
      <c r="AA6" s="78"/>
      <c r="AB6" s="78"/>
      <c r="AC6" s="78"/>
      <c r="AD6" s="93"/>
    </row>
    <row r="7" spans="1:35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35"/>
      <c r="V7" s="130" t="str">
        <f>+'Lead Sheet (D)'!Z7</f>
        <v>Kim</v>
      </c>
      <c r="W7" s="35"/>
      <c r="X7" s="130" t="str">
        <f>+'Lead Sheet (D)'!AD7</f>
        <v>Susan</v>
      </c>
      <c r="Y7" s="35"/>
      <c r="Z7" s="92" t="s">
        <v>240</v>
      </c>
      <c r="AA7" s="98"/>
      <c r="AB7" s="132" t="s">
        <v>240</v>
      </c>
      <c r="AC7" s="98"/>
      <c r="AD7" s="90" t="s">
        <v>240</v>
      </c>
    </row>
    <row r="8" spans="1:35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35"/>
      <c r="V8" s="130" t="str">
        <f>+'Lead Sheet (D)'!Z8</f>
        <v>O'BRIEN</v>
      </c>
      <c r="W8" s="35"/>
      <c r="X8" s="130" t="str">
        <f>+'Lead Sheet (D)'!AD8</f>
        <v>LAZARCHICK</v>
      </c>
      <c r="Y8" s="35"/>
      <c r="Z8" s="92" t="s">
        <v>241</v>
      </c>
      <c r="AA8" s="98"/>
      <c r="AB8" s="132" t="s">
        <v>241</v>
      </c>
      <c r="AC8" s="98"/>
      <c r="AD8" s="90" t="s">
        <v>241</v>
      </c>
      <c r="AF8" s="139" t="s">
        <v>57</v>
      </c>
      <c r="AG8" s="140"/>
      <c r="AH8" s="140"/>
      <c r="AI8" s="141"/>
    </row>
    <row r="9" spans="1:35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35"/>
      <c r="V9" s="226"/>
      <c r="W9" s="35"/>
      <c r="X9" s="226"/>
      <c r="Y9" s="35"/>
      <c r="Z9" s="71"/>
      <c r="AA9" s="70"/>
      <c r="AB9" s="70"/>
      <c r="AC9" s="70"/>
      <c r="AD9" s="69"/>
      <c r="AF9" s="142"/>
      <c r="AG9" s="168"/>
      <c r="AH9" s="168"/>
      <c r="AI9" s="144"/>
    </row>
    <row r="10" spans="1:35" ht="5.0999999999999996" customHeight="1" thickBot="1" x14ac:dyDescent="0.3">
      <c r="A10" s="30"/>
      <c r="B10" s="117"/>
      <c r="AF10" s="169"/>
      <c r="AG10" s="170"/>
      <c r="AH10" s="170"/>
      <c r="AI10" s="171"/>
    </row>
    <row r="11" spans="1:35" ht="15" customHeight="1" x14ac:dyDescent="0.25">
      <c r="A11" s="30"/>
      <c r="B11" s="163" t="s">
        <v>73</v>
      </c>
      <c r="C11" s="178"/>
      <c r="D11" s="163" t="s">
        <v>73</v>
      </c>
      <c r="E11" s="30"/>
      <c r="F11" s="163" t="s">
        <v>73</v>
      </c>
      <c r="H11" s="163" t="s">
        <v>73</v>
      </c>
      <c r="I11" s="178"/>
      <c r="J11" s="163" t="s">
        <v>73</v>
      </c>
      <c r="K11" s="30"/>
      <c r="L11" s="163" t="s">
        <v>73</v>
      </c>
      <c r="M11" s="30"/>
      <c r="N11" s="163" t="s">
        <v>73</v>
      </c>
      <c r="O11" s="178"/>
      <c r="P11" s="163" t="s">
        <v>73</v>
      </c>
      <c r="Q11" s="30"/>
      <c r="R11" s="163" t="s">
        <v>73</v>
      </c>
      <c r="S11" s="30"/>
      <c r="T11" s="163" t="s">
        <v>73</v>
      </c>
      <c r="V11" s="163" t="s">
        <v>73</v>
      </c>
      <c r="W11" s="178"/>
      <c r="X11" s="163" t="s">
        <v>73</v>
      </c>
      <c r="Z11" s="163" t="s">
        <v>73</v>
      </c>
      <c r="AB11" s="163" t="s">
        <v>73</v>
      </c>
      <c r="AC11" s="178"/>
      <c r="AD11" s="163" t="s">
        <v>73</v>
      </c>
      <c r="AF11" s="172" t="s">
        <v>45</v>
      </c>
      <c r="AG11" s="174" t="s">
        <v>3</v>
      </c>
      <c r="AH11" s="174" t="s">
        <v>2</v>
      </c>
      <c r="AI11" s="176" t="s">
        <v>72</v>
      </c>
    </row>
    <row r="12" spans="1:35" ht="15.75" thickBot="1" x14ac:dyDescent="0.3">
      <c r="A12" s="30"/>
      <c r="B12" s="164"/>
      <c r="C12" s="178"/>
      <c r="D12" s="164"/>
      <c r="E12" s="30"/>
      <c r="F12" s="164"/>
      <c r="H12" s="164"/>
      <c r="I12" s="178"/>
      <c r="J12" s="164"/>
      <c r="K12" s="30"/>
      <c r="L12" s="164"/>
      <c r="M12" s="30"/>
      <c r="N12" s="164"/>
      <c r="O12" s="178"/>
      <c r="P12" s="164"/>
      <c r="Q12" s="30"/>
      <c r="R12" s="164"/>
      <c r="S12" s="30"/>
      <c r="T12" s="164"/>
      <c r="V12" s="164"/>
      <c r="W12" s="178"/>
      <c r="X12" s="164"/>
      <c r="Z12" s="164"/>
      <c r="AB12" s="164"/>
      <c r="AC12" s="178"/>
      <c r="AD12" s="164"/>
      <c r="AF12" s="173"/>
      <c r="AG12" s="175"/>
      <c r="AH12" s="175"/>
      <c r="AI12" s="177"/>
    </row>
    <row r="13" spans="1:35" x14ac:dyDescent="0.25">
      <c r="A13" t="s">
        <v>190</v>
      </c>
      <c r="B13" s="66">
        <v>1</v>
      </c>
      <c r="C13" s="30"/>
      <c r="D13" s="66">
        <v>22</v>
      </c>
      <c r="E13" s="30"/>
      <c r="F13" s="66">
        <v>5</v>
      </c>
      <c r="G13" s="30"/>
      <c r="H13" s="66">
        <v>4</v>
      </c>
      <c r="I13" s="30"/>
      <c r="J13" s="66">
        <v>18</v>
      </c>
      <c r="K13" s="30"/>
      <c r="L13" s="66">
        <v>8</v>
      </c>
      <c r="M13" s="30"/>
      <c r="N13" s="66">
        <v>10</v>
      </c>
      <c r="O13" s="30"/>
      <c r="P13" s="66">
        <v>11</v>
      </c>
      <c r="Q13" s="30"/>
      <c r="R13" s="66">
        <v>0</v>
      </c>
      <c r="S13" s="30"/>
      <c r="T13" s="66">
        <v>6</v>
      </c>
      <c r="U13" s="30"/>
      <c r="V13" s="66">
        <v>25</v>
      </c>
      <c r="W13" s="30"/>
      <c r="X13" s="66">
        <v>28</v>
      </c>
      <c r="Y13" s="30"/>
      <c r="Z13" s="66"/>
      <c r="AA13" s="30"/>
      <c r="AB13" s="66"/>
      <c r="AC13" s="30"/>
      <c r="AD13" s="66"/>
      <c r="AE13" s="30"/>
      <c r="AF13" s="66">
        <v>31</v>
      </c>
      <c r="AG13" s="65">
        <v>5</v>
      </c>
      <c r="AH13" s="65">
        <v>26</v>
      </c>
      <c r="AI13" s="65">
        <v>0</v>
      </c>
    </row>
    <row r="14" spans="1:35" x14ac:dyDescent="0.25">
      <c r="A14" t="s">
        <v>189</v>
      </c>
      <c r="B14" s="66">
        <v>0</v>
      </c>
      <c r="C14" s="30"/>
      <c r="D14" s="66">
        <v>8</v>
      </c>
      <c r="E14" s="30"/>
      <c r="F14" s="66">
        <v>1</v>
      </c>
      <c r="G14" s="30"/>
      <c r="H14" s="66">
        <v>1</v>
      </c>
      <c r="I14" s="30"/>
      <c r="J14" s="66">
        <v>5</v>
      </c>
      <c r="K14" s="30"/>
      <c r="L14" s="66">
        <v>1</v>
      </c>
      <c r="M14" s="30"/>
      <c r="N14" s="66">
        <v>6</v>
      </c>
      <c r="O14" s="30"/>
      <c r="P14" s="66">
        <v>1</v>
      </c>
      <c r="Q14" s="30"/>
      <c r="R14" s="66">
        <v>1</v>
      </c>
      <c r="S14" s="30"/>
      <c r="T14" s="66">
        <v>0</v>
      </c>
      <c r="U14" s="30"/>
      <c r="V14" s="66">
        <v>8</v>
      </c>
      <c r="W14" s="30"/>
      <c r="X14" s="66">
        <v>7</v>
      </c>
      <c r="Y14" s="30"/>
      <c r="Z14" s="66"/>
      <c r="AA14" s="30"/>
      <c r="AB14" s="66"/>
      <c r="AC14" s="30"/>
      <c r="AD14" s="66"/>
      <c r="AE14" s="30"/>
      <c r="AF14" s="66">
        <v>10</v>
      </c>
      <c r="AG14" s="65">
        <v>2</v>
      </c>
      <c r="AH14" s="65">
        <v>19</v>
      </c>
      <c r="AI14" s="65">
        <v>1</v>
      </c>
    </row>
    <row r="15" spans="1:35" x14ac:dyDescent="0.25">
      <c r="A15" t="s">
        <v>188</v>
      </c>
      <c r="B15" s="66">
        <v>0</v>
      </c>
      <c r="C15" s="30"/>
      <c r="D15" s="66">
        <v>24</v>
      </c>
      <c r="E15" s="30"/>
      <c r="F15" s="66">
        <v>1</v>
      </c>
      <c r="G15" s="30"/>
      <c r="H15" s="66">
        <v>2</v>
      </c>
      <c r="I15" s="30"/>
      <c r="J15" s="66">
        <v>17</v>
      </c>
      <c r="K15" s="30"/>
      <c r="L15" s="66">
        <v>6</v>
      </c>
      <c r="M15" s="30"/>
      <c r="N15" s="66">
        <v>9</v>
      </c>
      <c r="O15" s="30"/>
      <c r="P15" s="66">
        <v>11</v>
      </c>
      <c r="Q15" s="30"/>
      <c r="R15" s="66">
        <v>1</v>
      </c>
      <c r="S15" s="30"/>
      <c r="T15" s="66">
        <v>4</v>
      </c>
      <c r="U15" s="30"/>
      <c r="V15" s="66">
        <v>21</v>
      </c>
      <c r="W15" s="30"/>
      <c r="X15" s="66">
        <v>21</v>
      </c>
      <c r="Y15" s="30"/>
      <c r="Z15" s="66"/>
      <c r="AA15" s="30"/>
      <c r="AB15" s="66"/>
      <c r="AC15" s="30"/>
      <c r="AD15" s="66"/>
      <c r="AE15" s="30"/>
      <c r="AF15" s="66">
        <v>25</v>
      </c>
      <c r="AG15" s="65">
        <v>4</v>
      </c>
      <c r="AH15" s="65">
        <v>30</v>
      </c>
      <c r="AI15" s="65">
        <v>0</v>
      </c>
    </row>
    <row r="16" spans="1:35" x14ac:dyDescent="0.25">
      <c r="A16" t="s">
        <v>187</v>
      </c>
      <c r="B16" s="66">
        <v>0</v>
      </c>
      <c r="C16" s="30"/>
      <c r="D16" s="66">
        <v>14</v>
      </c>
      <c r="E16" s="30"/>
      <c r="F16" s="66">
        <v>0</v>
      </c>
      <c r="G16" s="30"/>
      <c r="H16" s="66">
        <v>3</v>
      </c>
      <c r="I16" s="30"/>
      <c r="J16" s="66">
        <v>12</v>
      </c>
      <c r="K16" s="30"/>
      <c r="L16" s="66">
        <v>1</v>
      </c>
      <c r="M16" s="30"/>
      <c r="N16" s="66">
        <v>8</v>
      </c>
      <c r="O16" s="30"/>
      <c r="P16" s="66">
        <v>5</v>
      </c>
      <c r="Q16" s="30"/>
      <c r="R16" s="66">
        <v>1</v>
      </c>
      <c r="S16" s="30"/>
      <c r="T16" s="66">
        <v>1</v>
      </c>
      <c r="U16" s="30"/>
      <c r="V16" s="66">
        <v>14</v>
      </c>
      <c r="W16" s="30"/>
      <c r="X16" s="66">
        <v>13</v>
      </c>
      <c r="Y16" s="30"/>
      <c r="Z16" s="66"/>
      <c r="AA16" s="30"/>
      <c r="AB16" s="66"/>
      <c r="AC16" s="30"/>
      <c r="AD16" s="66"/>
      <c r="AE16" s="30"/>
      <c r="AF16" s="66">
        <v>16</v>
      </c>
      <c r="AG16" s="65">
        <v>6</v>
      </c>
      <c r="AH16" s="65">
        <v>13</v>
      </c>
      <c r="AI16" s="65">
        <v>0</v>
      </c>
    </row>
    <row r="17" spans="1:35" x14ac:dyDescent="0.25">
      <c r="A17" t="s">
        <v>186</v>
      </c>
      <c r="B17" s="66">
        <v>1</v>
      </c>
      <c r="C17" s="30"/>
      <c r="D17" s="66">
        <v>32</v>
      </c>
      <c r="E17" s="30"/>
      <c r="F17" s="66">
        <v>1</v>
      </c>
      <c r="G17" s="30"/>
      <c r="H17" s="66">
        <v>1</v>
      </c>
      <c r="I17" s="30"/>
      <c r="J17" s="66">
        <v>27</v>
      </c>
      <c r="K17" s="30"/>
      <c r="L17" s="66">
        <v>4</v>
      </c>
      <c r="M17" s="30"/>
      <c r="N17" s="66">
        <v>21</v>
      </c>
      <c r="O17" s="30"/>
      <c r="P17" s="66">
        <v>10</v>
      </c>
      <c r="Q17" s="30"/>
      <c r="R17" s="66">
        <v>0</v>
      </c>
      <c r="S17" s="30"/>
      <c r="T17" s="66">
        <v>2</v>
      </c>
      <c r="U17" s="30"/>
      <c r="V17" s="66">
        <v>29</v>
      </c>
      <c r="W17" s="30"/>
      <c r="X17" s="66">
        <v>29</v>
      </c>
      <c r="Y17" s="30"/>
      <c r="Z17" s="66"/>
      <c r="AA17" s="30"/>
      <c r="AB17" s="66"/>
      <c r="AC17" s="30"/>
      <c r="AD17" s="66"/>
      <c r="AE17" s="30"/>
      <c r="AF17" s="66">
        <v>36</v>
      </c>
      <c r="AG17" s="65">
        <v>5</v>
      </c>
      <c r="AH17" s="65">
        <v>32</v>
      </c>
      <c r="AI17" s="65">
        <v>1</v>
      </c>
    </row>
    <row r="18" spans="1:35" x14ac:dyDescent="0.25">
      <c r="A18" t="s">
        <v>185</v>
      </c>
      <c r="B18" s="66">
        <v>0</v>
      </c>
      <c r="C18" s="30"/>
      <c r="D18" s="66">
        <v>11</v>
      </c>
      <c r="E18" s="30"/>
      <c r="F18" s="66">
        <v>2</v>
      </c>
      <c r="G18" s="30"/>
      <c r="H18" s="66">
        <v>1</v>
      </c>
      <c r="I18" s="30"/>
      <c r="J18" s="66">
        <v>10</v>
      </c>
      <c r="K18" s="30"/>
      <c r="L18" s="66">
        <v>2</v>
      </c>
      <c r="M18" s="30"/>
      <c r="N18" s="66">
        <v>3</v>
      </c>
      <c r="O18" s="30"/>
      <c r="P18" s="66">
        <v>8</v>
      </c>
      <c r="Q18" s="30"/>
      <c r="R18" s="66">
        <v>0</v>
      </c>
      <c r="S18" s="30"/>
      <c r="T18" s="66">
        <v>4</v>
      </c>
      <c r="U18" s="30"/>
      <c r="V18" s="66">
        <v>14</v>
      </c>
      <c r="W18" s="30"/>
      <c r="X18" s="66">
        <v>14</v>
      </c>
      <c r="Y18" s="30"/>
      <c r="Z18" s="66"/>
      <c r="AA18" s="30"/>
      <c r="AB18" s="66"/>
      <c r="AC18" s="30"/>
      <c r="AD18" s="66"/>
      <c r="AE18" s="30"/>
      <c r="AF18" s="66">
        <v>15</v>
      </c>
      <c r="AG18" s="65">
        <v>8</v>
      </c>
      <c r="AH18" s="65">
        <v>22</v>
      </c>
      <c r="AI18" s="65">
        <v>2</v>
      </c>
    </row>
    <row r="19" spans="1:35" ht="15.75" thickBot="1" x14ac:dyDescent="0.3">
      <c r="A19" t="s">
        <v>184</v>
      </c>
      <c r="B19" s="66">
        <v>2</v>
      </c>
      <c r="C19" s="30"/>
      <c r="D19" s="66">
        <v>28</v>
      </c>
      <c r="E19" s="30"/>
      <c r="F19" s="66">
        <v>1</v>
      </c>
      <c r="G19" s="30"/>
      <c r="H19" s="66">
        <v>3</v>
      </c>
      <c r="I19" s="30"/>
      <c r="J19" s="66">
        <v>25</v>
      </c>
      <c r="K19" s="30"/>
      <c r="L19" s="66">
        <v>4</v>
      </c>
      <c r="M19" s="30"/>
      <c r="N19" s="66">
        <v>14</v>
      </c>
      <c r="O19" s="30"/>
      <c r="P19" s="66">
        <v>12</v>
      </c>
      <c r="Q19" s="30"/>
      <c r="R19" s="66">
        <v>2</v>
      </c>
      <c r="S19" s="30"/>
      <c r="T19" s="66">
        <v>4</v>
      </c>
      <c r="U19" s="30"/>
      <c r="V19" s="66">
        <v>29</v>
      </c>
      <c r="W19" s="30"/>
      <c r="X19" s="66">
        <v>29</v>
      </c>
      <c r="Y19" s="30"/>
      <c r="Z19" s="66"/>
      <c r="AA19" s="30"/>
      <c r="AB19" s="66"/>
      <c r="AC19" s="30"/>
      <c r="AD19" s="66"/>
      <c r="AE19" s="30"/>
      <c r="AF19" s="66">
        <v>32</v>
      </c>
      <c r="AG19" s="65">
        <v>7</v>
      </c>
      <c r="AH19" s="65">
        <v>21</v>
      </c>
      <c r="AI19" s="65">
        <v>2</v>
      </c>
    </row>
    <row r="20" spans="1:35" s="4" customFormat="1" ht="15.75" thickBot="1" x14ac:dyDescent="0.3">
      <c r="A20" s="7" t="s">
        <v>4</v>
      </c>
      <c r="B20" s="6">
        <f>+SUM(B13:B19)</f>
        <v>4</v>
      </c>
      <c r="C20" s="64"/>
      <c r="D20" s="6">
        <f>+SUM(D13:D19)</f>
        <v>139</v>
      </c>
      <c r="E20" s="64"/>
      <c r="F20" s="6">
        <f>+SUM(F13:F19)</f>
        <v>11</v>
      </c>
      <c r="G20" s="64"/>
      <c r="H20" s="6">
        <f>+SUM(H13:H19)</f>
        <v>15</v>
      </c>
      <c r="I20" s="64"/>
      <c r="J20" s="6">
        <f>+SUM(J13:J19)</f>
        <v>114</v>
      </c>
      <c r="K20" s="64"/>
      <c r="L20" s="6">
        <f>+SUM(L13:L19)</f>
        <v>26</v>
      </c>
      <c r="M20" s="64"/>
      <c r="N20" s="6">
        <f>+SUM(N13:N19)</f>
        <v>71</v>
      </c>
      <c r="O20" s="64"/>
      <c r="P20" s="6">
        <f>+SUM(P13:P19)</f>
        <v>58</v>
      </c>
      <c r="Q20" s="64"/>
      <c r="R20" s="6">
        <f>+SUM(R13:R19)</f>
        <v>5</v>
      </c>
      <c r="S20" s="64"/>
      <c r="T20" s="6">
        <f>+SUM(T13:T19)</f>
        <v>21</v>
      </c>
      <c r="U20" s="64"/>
      <c r="V20" s="6">
        <f>+SUM(V13:V19)</f>
        <v>140</v>
      </c>
      <c r="W20" s="64"/>
      <c r="X20" s="6">
        <f>+SUM(X13:X19)</f>
        <v>141</v>
      </c>
      <c r="Y20" s="64"/>
      <c r="Z20" s="6">
        <f>+SUM(Z13:Z19)</f>
        <v>0</v>
      </c>
      <c r="AA20" s="64"/>
      <c r="AB20" s="6">
        <f>+SUM(AB13:AB19)</f>
        <v>0</v>
      </c>
      <c r="AC20" s="64"/>
      <c r="AD20" s="6">
        <f>+SUM(AD13:AD19)</f>
        <v>0</v>
      </c>
      <c r="AE20" s="64"/>
      <c r="AF20" s="6">
        <f>+SUM(AF13:AF19)</f>
        <v>165</v>
      </c>
      <c r="AG20" s="6">
        <f>+SUM(AG13:AG19)</f>
        <v>37</v>
      </c>
      <c r="AH20" s="6">
        <f>+SUM(AH13:AH19)</f>
        <v>163</v>
      </c>
      <c r="AI20" s="6">
        <f>+SUM(AI13:AI19)</f>
        <v>6</v>
      </c>
    </row>
    <row r="21" spans="1:35" s="110" customFormat="1" x14ac:dyDescent="0.25">
      <c r="A21" s="12" t="s">
        <v>3</v>
      </c>
      <c r="B21" s="134">
        <v>0</v>
      </c>
      <c r="D21" s="120">
        <v>33</v>
      </c>
      <c r="F21" s="120">
        <v>1</v>
      </c>
      <c r="H21" s="120">
        <v>2</v>
      </c>
      <c r="J21" s="120">
        <v>32</v>
      </c>
      <c r="L21" s="120">
        <v>2</v>
      </c>
      <c r="N21" s="120">
        <v>15</v>
      </c>
      <c r="P21" s="120">
        <v>13</v>
      </c>
      <c r="R21" s="120">
        <v>1</v>
      </c>
      <c r="T21" s="120">
        <v>6</v>
      </c>
      <c r="V21" s="120">
        <v>35</v>
      </c>
      <c r="X21" s="120">
        <v>35</v>
      </c>
      <c r="Z21" s="120"/>
      <c r="AB21" s="120"/>
      <c r="AD21" s="120"/>
    </row>
    <row r="22" spans="1:35" s="110" customFormat="1" x14ac:dyDescent="0.25">
      <c r="A22" s="12" t="s">
        <v>2</v>
      </c>
      <c r="B22" s="121">
        <v>2</v>
      </c>
      <c r="D22" s="121">
        <v>146</v>
      </c>
      <c r="F22" s="121">
        <v>6</v>
      </c>
      <c r="H22" s="121">
        <v>6</v>
      </c>
      <c r="J22" s="121">
        <v>132</v>
      </c>
      <c r="L22" s="121">
        <v>18</v>
      </c>
      <c r="N22" s="121">
        <v>70</v>
      </c>
      <c r="P22" s="121">
        <v>68</v>
      </c>
      <c r="R22" s="121">
        <v>1</v>
      </c>
      <c r="T22" s="121">
        <v>20</v>
      </c>
      <c r="V22" s="121">
        <v>150</v>
      </c>
      <c r="X22" s="121">
        <v>149</v>
      </c>
      <c r="Z22" s="121"/>
      <c r="AB22" s="121"/>
      <c r="AD22" s="121"/>
    </row>
    <row r="23" spans="1:35" s="110" customFormat="1" ht="15.75" thickBot="1" x14ac:dyDescent="0.3">
      <c r="A23" s="9" t="s">
        <v>65</v>
      </c>
      <c r="B23" s="122">
        <v>0</v>
      </c>
      <c r="D23" s="122">
        <v>6</v>
      </c>
      <c r="F23" s="122">
        <v>0</v>
      </c>
      <c r="H23" s="122">
        <v>0</v>
      </c>
      <c r="J23" s="122">
        <v>5</v>
      </c>
      <c r="L23" s="122">
        <v>1</v>
      </c>
      <c r="N23" s="122">
        <v>3</v>
      </c>
      <c r="P23" s="122">
        <v>2</v>
      </c>
      <c r="R23" s="122">
        <v>0</v>
      </c>
      <c r="T23" s="122">
        <v>1</v>
      </c>
      <c r="V23" s="122">
        <v>5</v>
      </c>
      <c r="X23" s="122">
        <v>5</v>
      </c>
      <c r="Z23" s="122"/>
      <c r="AB23" s="122"/>
      <c r="AD23" s="122"/>
    </row>
    <row r="24" spans="1:35" s="64" customFormat="1" ht="15.75" thickBot="1" x14ac:dyDescent="0.3">
      <c r="A24" s="119" t="s">
        <v>0</v>
      </c>
      <c r="B24" s="6">
        <f>+SUM(B20:B23)</f>
        <v>6</v>
      </c>
      <c r="D24" s="6">
        <f>+SUM(D20:D23)</f>
        <v>324</v>
      </c>
      <c r="F24" s="6">
        <f>+SUM(F20:F23)</f>
        <v>18</v>
      </c>
      <c r="H24" s="6">
        <f>+SUM(H20:H23)</f>
        <v>23</v>
      </c>
      <c r="J24" s="6">
        <f>+SUM(J20:J23)</f>
        <v>283</v>
      </c>
      <c r="L24" s="6">
        <f>+SUM(L20:L23)</f>
        <v>47</v>
      </c>
      <c r="N24" s="6">
        <f>+SUM(N20:N23)</f>
        <v>159</v>
      </c>
      <c r="P24" s="6">
        <f>+SUM(P20:P23)</f>
        <v>141</v>
      </c>
      <c r="R24" s="6">
        <f>+SUM(R20:R23)</f>
        <v>7</v>
      </c>
      <c r="T24" s="6">
        <f>+SUM(T20:T23)</f>
        <v>48</v>
      </c>
      <c r="V24" s="6">
        <f>+SUM(V20:V23)</f>
        <v>330</v>
      </c>
      <c r="X24" s="6">
        <f>+SUM(X20:X23)</f>
        <v>330</v>
      </c>
      <c r="Z24" s="6">
        <f>+SUM(Z20:Z23)</f>
        <v>0</v>
      </c>
      <c r="AB24" s="6">
        <f>+SUM(AB20:AB23)</f>
        <v>0</v>
      </c>
      <c r="AD24" s="6">
        <f>+SUM(AD20:AD23)</f>
        <v>0</v>
      </c>
    </row>
    <row r="34" spans="2:2" x14ac:dyDescent="0.25">
      <c r="B34" s="1"/>
    </row>
    <row r="35" spans="2:2" x14ac:dyDescent="0.25">
      <c r="B35" s="7"/>
    </row>
    <row r="36" spans="2:2" x14ac:dyDescent="0.25">
      <c r="B36" s="12"/>
    </row>
    <row r="37" spans="2:2" x14ac:dyDescent="0.25">
      <c r="B37" s="63"/>
    </row>
    <row r="38" spans="2:2" x14ac:dyDescent="0.25">
      <c r="B38" s="9"/>
    </row>
    <row r="39" spans="2:2" x14ac:dyDescent="0.25">
      <c r="B39" s="7"/>
    </row>
    <row r="42" spans="2:2" x14ac:dyDescent="0.25">
      <c r="B42" s="2"/>
    </row>
    <row r="48" spans="2:2" x14ac:dyDescent="0.25">
      <c r="B48" s="2"/>
    </row>
    <row r="51" spans="2:2" x14ac:dyDescent="0.25">
      <c r="B51" s="2"/>
    </row>
  </sheetData>
  <mergeCells count="32">
    <mergeCell ref="AG11:AG12"/>
    <mergeCell ref="AH11:AH12"/>
    <mergeCell ref="AI11:AI12"/>
    <mergeCell ref="X11:X12"/>
    <mergeCell ref="Z11:Z12"/>
    <mergeCell ref="AB11:AB12"/>
    <mergeCell ref="AC11:AC12"/>
    <mergeCell ref="AD11:AD12"/>
    <mergeCell ref="AF11:AF12"/>
    <mergeCell ref="O11:O12"/>
    <mergeCell ref="P11:P12"/>
    <mergeCell ref="R11:R12"/>
    <mergeCell ref="T11:T12"/>
    <mergeCell ref="V11:V12"/>
    <mergeCell ref="W11:W12"/>
    <mergeCell ref="AF8:AI10"/>
    <mergeCell ref="B11:B12"/>
    <mergeCell ref="C11:C12"/>
    <mergeCell ref="D11:D12"/>
    <mergeCell ref="F11:F12"/>
    <mergeCell ref="H11:H12"/>
    <mergeCell ref="I11:I12"/>
    <mergeCell ref="J11:J12"/>
    <mergeCell ref="L11:L12"/>
    <mergeCell ref="N11:N12"/>
    <mergeCell ref="B2:F4"/>
    <mergeCell ref="H2:L4"/>
    <mergeCell ref="N2:T4"/>
    <mergeCell ref="V2:X2"/>
    <mergeCell ref="Z2:AD4"/>
    <mergeCell ref="V3:V4"/>
    <mergeCell ref="X3:X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49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5.42578125" bestFit="1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28" width="13.140625" customWidth="1"/>
    <col min="29" max="29" width="1.7109375" customWidth="1"/>
    <col min="30" max="33" width="12" customWidth="1"/>
  </cols>
  <sheetData>
    <row r="2" spans="1:33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49"/>
      <c r="V2" s="179" t="str">
        <f>+'Lead Sheet (D)'!Z2</f>
        <v>County Commissioner</v>
      </c>
      <c r="W2" s="180"/>
      <c r="X2" s="181"/>
      <c r="Y2" s="49"/>
      <c r="Z2" s="150" t="s">
        <v>81</v>
      </c>
      <c r="AB2" s="150" t="s">
        <v>80</v>
      </c>
    </row>
    <row r="3" spans="1:33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49"/>
      <c r="V3" s="156" t="str">
        <f>+'Lead Sheet (D)'!Z3</f>
        <v>at-Large</v>
      </c>
      <c r="W3" s="87"/>
      <c r="X3" s="144" t="str">
        <f>+'Lead Sheet (D)'!AB3</f>
        <v>District 2</v>
      </c>
      <c r="Y3" s="49"/>
      <c r="Z3" s="151"/>
      <c r="AB3" s="151"/>
    </row>
    <row r="4" spans="1:33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49"/>
      <c r="V4" s="157"/>
      <c r="W4" s="86"/>
      <c r="X4" s="147"/>
      <c r="Y4" s="49"/>
      <c r="Z4" s="152"/>
      <c r="AB4" s="152"/>
    </row>
    <row r="5" spans="1:33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U5" s="53"/>
      <c r="V5" s="49"/>
      <c r="W5" s="53"/>
      <c r="X5" s="53"/>
      <c r="Y5" s="53"/>
      <c r="Z5" s="50"/>
    </row>
    <row r="6" spans="1:33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43"/>
      <c r="V6" s="129"/>
      <c r="W6" s="43"/>
      <c r="X6" s="129"/>
      <c r="Y6" s="43"/>
      <c r="Z6" s="126"/>
      <c r="AA6" s="30"/>
      <c r="AB6" s="239"/>
    </row>
    <row r="7" spans="1:33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35"/>
      <c r="V7" s="130" t="str">
        <f>+'Lead Sheet (D)'!Z7</f>
        <v>Kim</v>
      </c>
      <c r="W7" s="35"/>
      <c r="X7" s="130" t="str">
        <f>+'Lead Sheet (D)'!AB7</f>
        <v>Joanne</v>
      </c>
      <c r="Y7" s="35"/>
      <c r="Z7" s="188" t="s">
        <v>350</v>
      </c>
      <c r="AB7" s="188" t="s">
        <v>240</v>
      </c>
    </row>
    <row r="8" spans="1:33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35"/>
      <c r="V8" s="130" t="str">
        <f>+'Lead Sheet (D)'!Z8</f>
        <v>O'BRIEN</v>
      </c>
      <c r="W8" s="35"/>
      <c r="X8" s="130" t="str">
        <f>+'Lead Sheet (D)'!AB8</f>
        <v>FAMULARO</v>
      </c>
      <c r="Y8" s="35"/>
      <c r="Z8" s="188" t="s">
        <v>363</v>
      </c>
      <c r="AB8" s="188" t="s">
        <v>241</v>
      </c>
      <c r="AD8" s="139" t="s">
        <v>57</v>
      </c>
      <c r="AE8" s="140"/>
      <c r="AF8" s="140"/>
      <c r="AG8" s="141"/>
    </row>
    <row r="9" spans="1:33" ht="17.100000000000001" customHeight="1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35"/>
      <c r="V9" s="226"/>
      <c r="W9" s="35"/>
      <c r="X9" s="226"/>
      <c r="Y9" s="35"/>
      <c r="Z9" s="236"/>
      <c r="AA9" s="30"/>
      <c r="AB9" s="236"/>
      <c r="AD9" s="142"/>
      <c r="AE9" s="168"/>
      <c r="AF9" s="168"/>
      <c r="AG9" s="144"/>
    </row>
    <row r="10" spans="1:33" ht="5.0999999999999996" customHeight="1" thickBot="1" x14ac:dyDescent="0.3">
      <c r="A10" s="30"/>
      <c r="B10" s="117"/>
      <c r="AD10" s="169"/>
      <c r="AE10" s="170"/>
      <c r="AF10" s="170"/>
      <c r="AG10" s="171"/>
    </row>
    <row r="11" spans="1:33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78"/>
      <c r="J11" s="163" t="s">
        <v>73</v>
      </c>
      <c r="L11" s="163" t="s">
        <v>73</v>
      </c>
      <c r="N11" s="163" t="s">
        <v>73</v>
      </c>
      <c r="O11" s="178"/>
      <c r="P11" s="163" t="s">
        <v>73</v>
      </c>
      <c r="R11" s="163" t="s">
        <v>73</v>
      </c>
      <c r="T11" s="163" t="s">
        <v>73</v>
      </c>
      <c r="V11" s="163" t="s">
        <v>73</v>
      </c>
      <c r="X11" s="163" t="s">
        <v>73</v>
      </c>
      <c r="Z11" s="163" t="s">
        <v>73</v>
      </c>
      <c r="AB11" s="163" t="s">
        <v>73</v>
      </c>
      <c r="AD11" s="172" t="s">
        <v>45</v>
      </c>
      <c r="AE11" s="174" t="s">
        <v>3</v>
      </c>
      <c r="AF11" s="174" t="s">
        <v>2</v>
      </c>
      <c r="AG11" s="176" t="s">
        <v>72</v>
      </c>
    </row>
    <row r="12" spans="1:33" ht="15.75" thickBot="1" x14ac:dyDescent="0.3">
      <c r="A12" s="30"/>
      <c r="B12" s="164"/>
      <c r="C12" s="118"/>
      <c r="D12" s="164"/>
      <c r="E12" s="118"/>
      <c r="F12" s="164"/>
      <c r="H12" s="164"/>
      <c r="I12" s="178"/>
      <c r="J12" s="164"/>
      <c r="L12" s="164"/>
      <c r="N12" s="164"/>
      <c r="O12" s="178"/>
      <c r="P12" s="164"/>
      <c r="R12" s="164"/>
      <c r="T12" s="164"/>
      <c r="V12" s="164"/>
      <c r="X12" s="164"/>
      <c r="Z12" s="164"/>
      <c r="AB12" s="164"/>
      <c r="AD12" s="173"/>
      <c r="AE12" s="175"/>
      <c r="AF12" s="175"/>
      <c r="AG12" s="177"/>
    </row>
    <row r="13" spans="1:33" x14ac:dyDescent="0.25">
      <c r="A13" t="s">
        <v>196</v>
      </c>
      <c r="B13" s="66">
        <v>1</v>
      </c>
      <c r="C13" s="30"/>
      <c r="D13" s="66">
        <v>49</v>
      </c>
      <c r="E13" s="30"/>
      <c r="F13" s="66">
        <v>5</v>
      </c>
      <c r="G13" s="30"/>
      <c r="H13" s="66">
        <v>7</v>
      </c>
      <c r="I13" s="30"/>
      <c r="J13" s="66">
        <v>41</v>
      </c>
      <c r="K13" s="30"/>
      <c r="L13" s="66">
        <v>5</v>
      </c>
      <c r="M13" s="30"/>
      <c r="N13" s="66">
        <v>19</v>
      </c>
      <c r="O13" s="30"/>
      <c r="P13" s="66">
        <v>17</v>
      </c>
      <c r="Q13" s="30"/>
      <c r="R13" s="66">
        <v>2</v>
      </c>
      <c r="S13" s="30"/>
      <c r="T13" s="66">
        <v>14</v>
      </c>
      <c r="U13" s="30"/>
      <c r="V13" s="66">
        <v>50</v>
      </c>
      <c r="W13" s="30"/>
      <c r="X13" s="66">
        <v>47</v>
      </c>
      <c r="Y13" s="30"/>
      <c r="Z13" s="66">
        <v>46</v>
      </c>
      <c r="AA13" s="30"/>
      <c r="AB13" s="66"/>
      <c r="AC13" s="30"/>
      <c r="AD13" s="66">
        <v>57</v>
      </c>
      <c r="AE13" s="65">
        <v>6</v>
      </c>
      <c r="AF13" s="65">
        <v>70</v>
      </c>
      <c r="AG13" s="65">
        <v>2</v>
      </c>
    </row>
    <row r="14" spans="1:33" x14ac:dyDescent="0.25">
      <c r="A14" t="s">
        <v>195</v>
      </c>
      <c r="B14" s="66">
        <v>1</v>
      </c>
      <c r="C14" s="30"/>
      <c r="D14" s="66">
        <v>32</v>
      </c>
      <c r="E14" s="30"/>
      <c r="F14" s="66">
        <v>1</v>
      </c>
      <c r="G14" s="30"/>
      <c r="H14" s="66">
        <v>1</v>
      </c>
      <c r="I14" s="30"/>
      <c r="J14" s="66">
        <v>29</v>
      </c>
      <c r="K14" s="30"/>
      <c r="L14" s="66">
        <v>4</v>
      </c>
      <c r="M14" s="30"/>
      <c r="N14" s="66">
        <v>17</v>
      </c>
      <c r="O14" s="30"/>
      <c r="P14" s="66">
        <v>9</v>
      </c>
      <c r="Q14" s="30"/>
      <c r="R14" s="66">
        <v>0</v>
      </c>
      <c r="S14" s="30"/>
      <c r="T14" s="66">
        <v>8</v>
      </c>
      <c r="U14" s="30"/>
      <c r="V14" s="66">
        <v>31</v>
      </c>
      <c r="W14" s="30"/>
      <c r="X14" s="66">
        <v>29</v>
      </c>
      <c r="Y14" s="30"/>
      <c r="Z14" s="66">
        <v>29</v>
      </c>
      <c r="AA14" s="30"/>
      <c r="AB14" s="66"/>
      <c r="AC14" s="30"/>
      <c r="AD14" s="66">
        <v>34</v>
      </c>
      <c r="AE14" s="65">
        <v>0</v>
      </c>
      <c r="AF14" s="65">
        <v>38</v>
      </c>
      <c r="AG14" s="65">
        <v>3</v>
      </c>
    </row>
    <row r="15" spans="1:33" x14ac:dyDescent="0.25">
      <c r="A15" t="s">
        <v>194</v>
      </c>
      <c r="B15" s="66">
        <v>0</v>
      </c>
      <c r="C15" s="30"/>
      <c r="D15" s="66">
        <v>39</v>
      </c>
      <c r="E15" s="30"/>
      <c r="F15" s="66">
        <v>1</v>
      </c>
      <c r="G15" s="30"/>
      <c r="H15" s="66">
        <v>2</v>
      </c>
      <c r="I15" s="30"/>
      <c r="J15" s="66">
        <v>36</v>
      </c>
      <c r="K15" s="30"/>
      <c r="L15" s="66">
        <v>5</v>
      </c>
      <c r="M15" s="30"/>
      <c r="N15" s="66">
        <v>19</v>
      </c>
      <c r="O15" s="30"/>
      <c r="P15" s="66">
        <v>16</v>
      </c>
      <c r="Q15" s="30"/>
      <c r="R15" s="66">
        <v>1</v>
      </c>
      <c r="S15" s="30"/>
      <c r="T15" s="66">
        <v>7</v>
      </c>
      <c r="U15" s="30"/>
      <c r="V15" s="66">
        <v>41</v>
      </c>
      <c r="W15" s="30"/>
      <c r="X15" s="66">
        <v>40</v>
      </c>
      <c r="Y15" s="30"/>
      <c r="Z15" s="66"/>
      <c r="AA15" s="30"/>
      <c r="AB15" s="66"/>
      <c r="AC15" s="30"/>
      <c r="AD15" s="66">
        <v>46</v>
      </c>
      <c r="AE15" s="65">
        <v>5</v>
      </c>
      <c r="AF15" s="65">
        <v>36</v>
      </c>
      <c r="AG15" s="65">
        <v>4</v>
      </c>
    </row>
    <row r="16" spans="1:33" x14ac:dyDescent="0.25">
      <c r="A16" t="s">
        <v>193</v>
      </c>
      <c r="B16" s="66">
        <v>3</v>
      </c>
      <c r="C16" s="30"/>
      <c r="D16" s="66">
        <v>21</v>
      </c>
      <c r="E16" s="30"/>
      <c r="F16" s="66">
        <v>3</v>
      </c>
      <c r="G16" s="30"/>
      <c r="H16" s="66">
        <v>3</v>
      </c>
      <c r="I16" s="30"/>
      <c r="J16" s="66">
        <v>17</v>
      </c>
      <c r="K16" s="30"/>
      <c r="L16" s="66">
        <v>10</v>
      </c>
      <c r="M16" s="30"/>
      <c r="N16" s="66">
        <v>15</v>
      </c>
      <c r="O16" s="30"/>
      <c r="P16" s="66">
        <v>8</v>
      </c>
      <c r="Q16" s="30"/>
      <c r="R16" s="66">
        <v>0</v>
      </c>
      <c r="S16" s="30"/>
      <c r="T16" s="66">
        <v>7</v>
      </c>
      <c r="U16" s="30"/>
      <c r="V16" s="66">
        <v>29</v>
      </c>
      <c r="W16" s="30"/>
      <c r="X16" s="66">
        <v>28</v>
      </c>
      <c r="Y16" s="30"/>
      <c r="Z16" s="66"/>
      <c r="AA16" s="30"/>
      <c r="AB16" s="66"/>
      <c r="AC16" s="30"/>
      <c r="AD16" s="66">
        <v>30</v>
      </c>
      <c r="AE16" s="65">
        <v>2</v>
      </c>
      <c r="AF16" s="65">
        <v>23</v>
      </c>
      <c r="AG16" s="65">
        <v>4</v>
      </c>
    </row>
    <row r="17" spans="1:33" ht="15.75" thickBot="1" x14ac:dyDescent="0.3">
      <c r="A17" t="s">
        <v>192</v>
      </c>
      <c r="B17" s="66">
        <v>1</v>
      </c>
      <c r="C17" s="30"/>
      <c r="D17" s="66">
        <v>29</v>
      </c>
      <c r="E17" s="30"/>
      <c r="F17" s="66">
        <v>0</v>
      </c>
      <c r="G17" s="30"/>
      <c r="H17" s="66">
        <v>1</v>
      </c>
      <c r="I17" s="30"/>
      <c r="J17" s="66">
        <v>25</v>
      </c>
      <c r="K17" s="30"/>
      <c r="L17" s="66">
        <v>4</v>
      </c>
      <c r="M17" s="30"/>
      <c r="N17" s="66">
        <v>6</v>
      </c>
      <c r="O17" s="30"/>
      <c r="P17" s="66">
        <v>24</v>
      </c>
      <c r="Q17" s="30"/>
      <c r="R17" s="66">
        <v>0</v>
      </c>
      <c r="S17" s="30"/>
      <c r="T17" s="66">
        <v>0</v>
      </c>
      <c r="U17" s="30"/>
      <c r="V17" s="66">
        <v>27</v>
      </c>
      <c r="W17" s="30"/>
      <c r="X17" s="66">
        <v>27</v>
      </c>
      <c r="Y17" s="30"/>
      <c r="Z17" s="66"/>
      <c r="AA17" s="30"/>
      <c r="AB17" s="66"/>
      <c r="AC17" s="30"/>
      <c r="AD17" s="66">
        <v>30</v>
      </c>
      <c r="AE17" s="65">
        <v>2</v>
      </c>
      <c r="AF17" s="65">
        <v>33</v>
      </c>
      <c r="AG17" s="65">
        <v>0</v>
      </c>
    </row>
    <row r="18" spans="1:33" s="4" customFormat="1" ht="15.75" thickBot="1" x14ac:dyDescent="0.3">
      <c r="A18" s="7" t="s">
        <v>4</v>
      </c>
      <c r="B18" s="6">
        <f>+SUM(B13:B17)</f>
        <v>6</v>
      </c>
      <c r="C18" s="64"/>
      <c r="D18" s="6">
        <f>+SUM(D13:D17)</f>
        <v>170</v>
      </c>
      <c r="E18" s="64"/>
      <c r="F18" s="6">
        <f>+SUM(F13:F17)</f>
        <v>10</v>
      </c>
      <c r="G18" s="64"/>
      <c r="H18" s="6">
        <f t="shared" ref="H18" si="0">+SUM(H13:H17)</f>
        <v>14</v>
      </c>
      <c r="I18" s="64"/>
      <c r="J18" s="6">
        <f t="shared" ref="J18" si="1">+SUM(J13:J17)</f>
        <v>148</v>
      </c>
      <c r="K18" s="64"/>
      <c r="L18" s="6">
        <f t="shared" ref="L18" si="2">+SUM(L13:L17)</f>
        <v>28</v>
      </c>
      <c r="M18" s="64"/>
      <c r="N18" s="6">
        <f>+SUM(N13:N17)</f>
        <v>76</v>
      </c>
      <c r="O18" s="64"/>
      <c r="P18" s="6">
        <f>+SUM(P13:P17)</f>
        <v>74</v>
      </c>
      <c r="Q18" s="64"/>
      <c r="R18" s="6">
        <f>+SUM(R13:R17)</f>
        <v>3</v>
      </c>
      <c r="S18" s="64"/>
      <c r="T18" s="6">
        <f>+SUM(T13:T17)</f>
        <v>36</v>
      </c>
      <c r="U18" s="64"/>
      <c r="V18" s="6">
        <f>+SUM(V13:V17)</f>
        <v>178</v>
      </c>
      <c r="W18" s="64"/>
      <c r="X18" s="6">
        <f>+SUM(X13:X17)</f>
        <v>171</v>
      </c>
      <c r="Y18" s="64"/>
      <c r="Z18" s="6">
        <f>+SUM(Z13:Z17)</f>
        <v>75</v>
      </c>
      <c r="AA18" s="64"/>
      <c r="AB18" s="6">
        <f>+SUM(AB13:AB17)</f>
        <v>0</v>
      </c>
      <c r="AC18" s="64"/>
      <c r="AD18" s="6">
        <f>+SUM(AD13:AD17)</f>
        <v>197</v>
      </c>
      <c r="AE18" s="6">
        <f>+SUM(AE13:AE17)</f>
        <v>15</v>
      </c>
      <c r="AF18" s="6">
        <f>+SUM(AF13:AF17)</f>
        <v>200</v>
      </c>
      <c r="AG18" s="6">
        <f>+SUM(AG13:AG17)</f>
        <v>13</v>
      </c>
    </row>
    <row r="19" spans="1:33" s="185" customFormat="1" x14ac:dyDescent="0.25">
      <c r="A19" s="12" t="s">
        <v>3</v>
      </c>
      <c r="B19" s="120">
        <v>0</v>
      </c>
      <c r="D19" s="120">
        <v>14</v>
      </c>
      <c r="F19" s="120">
        <v>1</v>
      </c>
      <c r="H19" s="120">
        <v>2</v>
      </c>
      <c r="J19" s="120">
        <v>12</v>
      </c>
      <c r="L19" s="120">
        <v>0</v>
      </c>
      <c r="N19" s="120">
        <v>3</v>
      </c>
      <c r="P19" s="120">
        <v>7</v>
      </c>
      <c r="R19" s="120">
        <v>0</v>
      </c>
      <c r="T19" s="120">
        <v>5</v>
      </c>
      <c r="V19" s="120">
        <v>13</v>
      </c>
      <c r="X19" s="120">
        <v>13</v>
      </c>
      <c r="Z19" s="120">
        <v>4</v>
      </c>
      <c r="AB19" s="120"/>
    </row>
    <row r="20" spans="1:33" s="185" customFormat="1" x14ac:dyDescent="0.25">
      <c r="A20" s="12" t="s">
        <v>2</v>
      </c>
      <c r="B20" s="121">
        <v>4</v>
      </c>
      <c r="D20" s="121">
        <v>177</v>
      </c>
      <c r="F20" s="121">
        <v>2</v>
      </c>
      <c r="H20" s="121">
        <v>7</v>
      </c>
      <c r="J20" s="121">
        <v>164</v>
      </c>
      <c r="L20" s="121">
        <v>15</v>
      </c>
      <c r="N20" s="121">
        <v>84</v>
      </c>
      <c r="P20" s="121">
        <v>78</v>
      </c>
      <c r="R20" s="121">
        <v>1</v>
      </c>
      <c r="T20" s="121">
        <v>22</v>
      </c>
      <c r="V20" s="121">
        <v>174</v>
      </c>
      <c r="X20" s="121">
        <v>169</v>
      </c>
      <c r="Z20" s="121">
        <v>95</v>
      </c>
      <c r="AB20" s="121"/>
    </row>
    <row r="21" spans="1:33" s="30" customFormat="1" ht="15.75" thickBot="1" x14ac:dyDescent="0.3">
      <c r="A21" s="9" t="s">
        <v>65</v>
      </c>
      <c r="B21" s="194">
        <v>0</v>
      </c>
      <c r="D21" s="194">
        <v>11</v>
      </c>
      <c r="F21" s="194">
        <v>1</v>
      </c>
      <c r="H21" s="194">
        <v>1</v>
      </c>
      <c r="J21" s="194">
        <v>11</v>
      </c>
      <c r="L21" s="194">
        <v>1</v>
      </c>
      <c r="N21" s="194">
        <v>7</v>
      </c>
      <c r="P21" s="194">
        <v>2</v>
      </c>
      <c r="R21" s="194">
        <v>1</v>
      </c>
      <c r="T21" s="194">
        <v>3</v>
      </c>
      <c r="V21" s="194">
        <v>13</v>
      </c>
      <c r="X21" s="194">
        <v>12</v>
      </c>
      <c r="Z21" s="194">
        <f>5</f>
        <v>5</v>
      </c>
      <c r="AB21" s="194"/>
    </row>
    <row r="22" spans="1:33" s="4" customFormat="1" ht="15.75" thickBot="1" x14ac:dyDescent="0.3">
      <c r="A22" s="4" t="s">
        <v>0</v>
      </c>
      <c r="B22" s="6">
        <f>+SUM(B18:B21)</f>
        <v>10</v>
      </c>
      <c r="D22" s="6">
        <f>+SUM(D18:D21)</f>
        <v>372</v>
      </c>
      <c r="F22" s="6">
        <f>+SUM(F18:F21)</f>
        <v>14</v>
      </c>
      <c r="H22" s="6">
        <f>+SUM(H18:H21)</f>
        <v>24</v>
      </c>
      <c r="J22" s="6">
        <f>+SUM(J18:J21)</f>
        <v>335</v>
      </c>
      <c r="L22" s="6">
        <f>+SUM(L18:L21)</f>
        <v>44</v>
      </c>
      <c r="N22" s="6">
        <f>+SUM(N18:N21)</f>
        <v>170</v>
      </c>
      <c r="P22" s="6">
        <f>+SUM(P18:P21)</f>
        <v>161</v>
      </c>
      <c r="R22" s="6">
        <f>+SUM(R18:R21)</f>
        <v>5</v>
      </c>
      <c r="T22" s="6">
        <f>+SUM(T18:T21)</f>
        <v>66</v>
      </c>
      <c r="V22" s="6">
        <f>+SUM(V18:V21)</f>
        <v>378</v>
      </c>
      <c r="X22" s="6">
        <f>+SUM(X18:X21)</f>
        <v>365</v>
      </c>
      <c r="Z22" s="6">
        <f>+SUM(Z18:Z21)</f>
        <v>179</v>
      </c>
      <c r="AB22" s="6">
        <f>+SUM(AB18:AB21)</f>
        <v>0</v>
      </c>
    </row>
    <row r="32" spans="1:33" x14ac:dyDescent="0.25">
      <c r="B32" s="1"/>
    </row>
    <row r="33" spans="2:2" x14ac:dyDescent="0.25">
      <c r="B33" s="7"/>
    </row>
    <row r="34" spans="2:2" x14ac:dyDescent="0.25">
      <c r="B34" s="12"/>
    </row>
    <row r="35" spans="2:2" x14ac:dyDescent="0.25">
      <c r="B35" s="63"/>
    </row>
    <row r="36" spans="2:2" x14ac:dyDescent="0.25">
      <c r="B36" s="9"/>
    </row>
    <row r="37" spans="2:2" x14ac:dyDescent="0.25">
      <c r="B37" s="7"/>
    </row>
    <row r="40" spans="2:2" x14ac:dyDescent="0.25">
      <c r="B40" s="2"/>
    </row>
    <row r="46" spans="2:2" x14ac:dyDescent="0.25">
      <c r="B46" s="2"/>
    </row>
    <row r="49" spans="2:2" x14ac:dyDescent="0.25">
      <c r="B49" s="2"/>
    </row>
  </sheetData>
  <mergeCells count="29">
    <mergeCell ref="AB11:AB12"/>
    <mergeCell ref="AD11:AD12"/>
    <mergeCell ref="AE11:AE12"/>
    <mergeCell ref="AF11:AF12"/>
    <mergeCell ref="AG11:AG12"/>
    <mergeCell ref="P11:P12"/>
    <mergeCell ref="R11:R12"/>
    <mergeCell ref="T11:T12"/>
    <mergeCell ref="V11:V12"/>
    <mergeCell ref="X11:X12"/>
    <mergeCell ref="Z11:Z12"/>
    <mergeCell ref="AD8:AG10"/>
    <mergeCell ref="B11:B12"/>
    <mergeCell ref="D11:D12"/>
    <mergeCell ref="F11:F12"/>
    <mergeCell ref="H11:H12"/>
    <mergeCell ref="I11:I12"/>
    <mergeCell ref="J11:J12"/>
    <mergeCell ref="L11:L12"/>
    <mergeCell ref="N11:N12"/>
    <mergeCell ref="O11:O12"/>
    <mergeCell ref="B2:F4"/>
    <mergeCell ref="H2:L4"/>
    <mergeCell ref="N2:T4"/>
    <mergeCell ref="V2:X2"/>
    <mergeCell ref="Z2:Z4"/>
    <mergeCell ref="AB2:AB4"/>
    <mergeCell ref="V3:V4"/>
    <mergeCell ref="X3:X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4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45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1.7109375" bestFit="1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2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2.140625" customWidth="1"/>
    <col min="21" max="21" width="1.7109375" customWidth="1"/>
    <col min="22" max="22" width="13.140625" customWidth="1"/>
    <col min="23" max="23" width="1.7109375" customWidth="1"/>
    <col min="24" max="27" width="12" customWidth="1"/>
  </cols>
  <sheetData>
    <row r="2" spans="1:27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23"/>
      <c r="V2" s="136" t="str">
        <f>+'Lead Sheet (D)'!Z2</f>
        <v>County Commissioner</v>
      </c>
      <c r="W2" s="49"/>
    </row>
    <row r="3" spans="1:27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23"/>
      <c r="V3" s="137"/>
      <c r="W3" s="49"/>
    </row>
    <row r="4" spans="1:27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23"/>
      <c r="V4" s="128" t="str">
        <f>+'Lead Sheet (D)'!Z3</f>
        <v>at-Large</v>
      </c>
      <c r="W4" s="49"/>
    </row>
    <row r="5" spans="1:27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V5" s="51"/>
      <c r="W5" s="53"/>
    </row>
    <row r="6" spans="1:27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97"/>
      <c r="V6" s="126"/>
      <c r="W6" s="43"/>
    </row>
    <row r="7" spans="1:27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98"/>
      <c r="V7" s="124" t="str">
        <f>+'Lead Sheet (D)'!Z7</f>
        <v>Kim</v>
      </c>
      <c r="W7" s="35"/>
    </row>
    <row r="8" spans="1:27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98"/>
      <c r="V8" s="124" t="str">
        <f>+'Lead Sheet (D)'!Z8</f>
        <v>O'BRIEN</v>
      </c>
      <c r="W8" s="35"/>
      <c r="X8" s="139" t="s">
        <v>57</v>
      </c>
      <c r="Y8" s="140"/>
      <c r="Z8" s="140"/>
      <c r="AA8" s="141"/>
    </row>
    <row r="9" spans="1:27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97"/>
      <c r="V9" s="200"/>
      <c r="W9" s="35"/>
      <c r="X9" s="142"/>
      <c r="Y9" s="168"/>
      <c r="Z9" s="168"/>
      <c r="AA9" s="144"/>
    </row>
    <row r="10" spans="1:27" ht="5.0999999999999996" customHeight="1" thickBot="1" x14ac:dyDescent="0.3">
      <c r="A10" s="30"/>
      <c r="B10" s="117"/>
      <c r="X10" s="169"/>
      <c r="Y10" s="170"/>
      <c r="Z10" s="170"/>
      <c r="AA10" s="171"/>
    </row>
    <row r="11" spans="1:27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G11" s="30"/>
      <c r="H11" s="163" t="s">
        <v>73</v>
      </c>
      <c r="I11" s="178"/>
      <c r="J11" s="163" t="s">
        <v>73</v>
      </c>
      <c r="K11" s="30"/>
      <c r="L11" s="163" t="s">
        <v>73</v>
      </c>
      <c r="M11" s="30"/>
      <c r="N11" s="163" t="s">
        <v>73</v>
      </c>
      <c r="O11" s="178"/>
      <c r="P11" s="163" t="s">
        <v>73</v>
      </c>
      <c r="Q11" s="30"/>
      <c r="R11" s="163" t="s">
        <v>73</v>
      </c>
      <c r="S11" s="30"/>
      <c r="T11" s="163" t="s">
        <v>73</v>
      </c>
      <c r="U11" s="30"/>
      <c r="V11" s="163" t="s">
        <v>73</v>
      </c>
      <c r="X11" s="172" t="s">
        <v>45</v>
      </c>
      <c r="Y11" s="174" t="s">
        <v>3</v>
      </c>
      <c r="Z11" s="174" t="s">
        <v>2</v>
      </c>
      <c r="AA11" s="176" t="s">
        <v>72</v>
      </c>
    </row>
    <row r="12" spans="1:27" ht="15.75" thickBot="1" x14ac:dyDescent="0.3">
      <c r="A12" s="30"/>
      <c r="B12" s="164"/>
      <c r="C12" s="118"/>
      <c r="D12" s="164"/>
      <c r="E12" s="118"/>
      <c r="F12" s="164"/>
      <c r="G12" s="30"/>
      <c r="H12" s="164"/>
      <c r="I12" s="178"/>
      <c r="J12" s="164"/>
      <c r="K12" s="30"/>
      <c r="L12" s="164"/>
      <c r="M12" s="30"/>
      <c r="N12" s="164"/>
      <c r="O12" s="178"/>
      <c r="P12" s="164"/>
      <c r="Q12" s="30"/>
      <c r="R12" s="164"/>
      <c r="S12" s="30"/>
      <c r="T12" s="164"/>
      <c r="U12" s="30"/>
      <c r="V12" s="164"/>
      <c r="X12" s="173"/>
      <c r="Y12" s="175"/>
      <c r="Z12" s="175"/>
      <c r="AA12" s="177"/>
    </row>
    <row r="13" spans="1:27" ht="15.75" thickBot="1" x14ac:dyDescent="0.3">
      <c r="A13" t="s">
        <v>13</v>
      </c>
      <c r="B13" s="66">
        <v>0</v>
      </c>
      <c r="C13" s="30"/>
      <c r="D13" s="66">
        <v>28</v>
      </c>
      <c r="E13" s="30"/>
      <c r="F13" s="66">
        <v>0</v>
      </c>
      <c r="G13" s="30"/>
      <c r="H13" s="66">
        <v>2</v>
      </c>
      <c r="I13" s="30"/>
      <c r="J13" s="66">
        <v>25</v>
      </c>
      <c r="K13" s="30"/>
      <c r="L13" s="66">
        <v>3</v>
      </c>
      <c r="M13" s="30"/>
      <c r="N13" s="66">
        <v>10</v>
      </c>
      <c r="O13" s="30"/>
      <c r="P13" s="66">
        <v>11</v>
      </c>
      <c r="Q13" s="30"/>
      <c r="R13" s="66">
        <v>0</v>
      </c>
      <c r="S13" s="30"/>
      <c r="T13" s="66">
        <v>8</v>
      </c>
      <c r="U13" s="30"/>
      <c r="V13" s="66">
        <v>25</v>
      </c>
      <c r="W13" s="30"/>
      <c r="X13" s="66">
        <v>30</v>
      </c>
      <c r="Y13" s="65">
        <v>1</v>
      </c>
      <c r="Z13" s="65">
        <v>33</v>
      </c>
      <c r="AA13" s="65">
        <v>0</v>
      </c>
    </row>
    <row r="14" spans="1:27" s="4" customFormat="1" ht="15.75" thickBot="1" x14ac:dyDescent="0.3">
      <c r="A14" s="7" t="s">
        <v>4</v>
      </c>
      <c r="B14" s="6">
        <f>+SUM(B13:B13)</f>
        <v>0</v>
      </c>
      <c r="C14" s="64"/>
      <c r="D14" s="6">
        <f>+SUM(D13:D13)</f>
        <v>28</v>
      </c>
      <c r="E14" s="64"/>
      <c r="F14" s="6">
        <f>+SUM(F13:F13)</f>
        <v>0</v>
      </c>
      <c r="G14" s="64"/>
      <c r="H14" s="6">
        <f>+SUM(H13:H13)</f>
        <v>2</v>
      </c>
      <c r="I14" s="64"/>
      <c r="J14" s="6">
        <f>+SUM(J13:J13)</f>
        <v>25</v>
      </c>
      <c r="K14" s="64"/>
      <c r="L14" s="6">
        <f>+SUM(L13:L13)</f>
        <v>3</v>
      </c>
      <c r="M14" s="64"/>
      <c r="N14" s="6">
        <f>+SUM(N13:N13)</f>
        <v>10</v>
      </c>
      <c r="O14" s="64"/>
      <c r="P14" s="6">
        <f>+SUM(P13:P13)</f>
        <v>11</v>
      </c>
      <c r="Q14" s="64"/>
      <c r="R14" s="6">
        <f>+SUM(R13:R13)</f>
        <v>0</v>
      </c>
      <c r="S14" s="64"/>
      <c r="T14" s="6">
        <f>+SUM(T13:T13)</f>
        <v>8</v>
      </c>
      <c r="U14" s="64"/>
      <c r="V14" s="6">
        <f>+SUM(V13:V13)</f>
        <v>25</v>
      </c>
      <c r="W14" s="64"/>
      <c r="X14" s="6">
        <f>+SUM(X13:X13)</f>
        <v>30</v>
      </c>
      <c r="Y14" s="6">
        <f>+SUM(Y13:Y13)</f>
        <v>1</v>
      </c>
      <c r="Z14" s="6">
        <f>+SUM(Z13:Z13)</f>
        <v>33</v>
      </c>
      <c r="AA14" s="6">
        <f>+SUM(AA13:AA13)</f>
        <v>0</v>
      </c>
    </row>
    <row r="15" spans="1:27" s="185" customFormat="1" x14ac:dyDescent="0.25">
      <c r="A15" s="12" t="s">
        <v>3</v>
      </c>
      <c r="B15" s="120">
        <v>0</v>
      </c>
      <c r="D15" s="120">
        <v>1</v>
      </c>
      <c r="F15" s="120">
        <v>0</v>
      </c>
      <c r="H15" s="120">
        <v>0</v>
      </c>
      <c r="J15" s="120">
        <v>1</v>
      </c>
      <c r="L15" s="120">
        <v>0</v>
      </c>
      <c r="N15" s="120">
        <v>1</v>
      </c>
      <c r="P15" s="120">
        <v>0</v>
      </c>
      <c r="R15" s="120">
        <v>0</v>
      </c>
      <c r="T15" s="120">
        <v>0</v>
      </c>
      <c r="V15" s="120">
        <v>1</v>
      </c>
    </row>
    <row r="16" spans="1:27" s="185" customFormat="1" x14ac:dyDescent="0.25">
      <c r="A16" s="12" t="s">
        <v>2</v>
      </c>
      <c r="B16" s="121">
        <v>0</v>
      </c>
      <c r="D16" s="121">
        <v>30</v>
      </c>
      <c r="F16" s="121">
        <v>1</v>
      </c>
      <c r="H16" s="121">
        <v>0</v>
      </c>
      <c r="J16" s="121">
        <v>30</v>
      </c>
      <c r="L16" s="121">
        <v>2</v>
      </c>
      <c r="N16" s="121">
        <v>17</v>
      </c>
      <c r="P16" s="121">
        <v>12</v>
      </c>
      <c r="R16" s="121">
        <v>0</v>
      </c>
      <c r="T16" s="121">
        <v>2</v>
      </c>
      <c r="V16" s="121">
        <v>30</v>
      </c>
    </row>
    <row r="17" spans="1:22" ht="15.75" thickBot="1" x14ac:dyDescent="0.3">
      <c r="A17" s="9" t="s">
        <v>65</v>
      </c>
      <c r="B17" s="194">
        <v>0</v>
      </c>
      <c r="D17" s="194">
        <v>1</v>
      </c>
      <c r="F17" s="194">
        <v>0</v>
      </c>
      <c r="H17" s="194">
        <v>0</v>
      </c>
      <c r="J17" s="194">
        <v>0</v>
      </c>
      <c r="L17" s="194">
        <v>0</v>
      </c>
      <c r="N17" s="194">
        <v>0</v>
      </c>
      <c r="P17" s="194">
        <v>0</v>
      </c>
      <c r="R17" s="194">
        <v>0</v>
      </c>
      <c r="T17" s="194">
        <v>0</v>
      </c>
      <c r="V17" s="194">
        <v>0</v>
      </c>
    </row>
    <row r="18" spans="1:22" s="4" customFormat="1" ht="15.75" thickBot="1" x14ac:dyDescent="0.3">
      <c r="A18" s="4" t="s">
        <v>0</v>
      </c>
      <c r="B18" s="6">
        <f>+SUM(B14:B17)</f>
        <v>0</v>
      </c>
      <c r="D18" s="6">
        <f>+SUM(D14:D17)</f>
        <v>60</v>
      </c>
      <c r="F18" s="6">
        <f>+SUM(F14:F17)</f>
        <v>1</v>
      </c>
      <c r="H18" s="6">
        <f>+SUM(H14:H17)</f>
        <v>2</v>
      </c>
      <c r="J18" s="6">
        <f>+SUM(J14:J17)</f>
        <v>56</v>
      </c>
      <c r="L18" s="6">
        <f>+SUM(L14:L17)</f>
        <v>5</v>
      </c>
      <c r="N18" s="6">
        <f>+SUM(N14:N17)</f>
        <v>28</v>
      </c>
      <c r="P18" s="6">
        <f>+SUM(P14:P17)</f>
        <v>23</v>
      </c>
      <c r="R18" s="6">
        <f>+SUM(R14:R17)</f>
        <v>0</v>
      </c>
      <c r="T18" s="6">
        <f>+SUM(T14:T17)</f>
        <v>10</v>
      </c>
      <c r="V18" s="6">
        <f>+SUM(V14:V17)</f>
        <v>56</v>
      </c>
    </row>
    <row r="28" spans="1:22" x14ac:dyDescent="0.25">
      <c r="B28" s="1"/>
    </row>
    <row r="29" spans="1:22" x14ac:dyDescent="0.25">
      <c r="B29" s="7"/>
    </row>
    <row r="30" spans="1:22" x14ac:dyDescent="0.25">
      <c r="B30" s="12"/>
    </row>
    <row r="31" spans="1:22" x14ac:dyDescent="0.25">
      <c r="B31" s="63"/>
    </row>
    <row r="32" spans="1:22" x14ac:dyDescent="0.25">
      <c r="B32" s="9"/>
    </row>
    <row r="33" spans="2:2" x14ac:dyDescent="0.25">
      <c r="B33" s="7"/>
    </row>
    <row r="36" spans="2:2" x14ac:dyDescent="0.25">
      <c r="B36" s="2"/>
    </row>
    <row r="42" spans="2:2" x14ac:dyDescent="0.25">
      <c r="B42" s="2"/>
    </row>
    <row r="45" spans="2:2" x14ac:dyDescent="0.25">
      <c r="B45" s="2"/>
    </row>
  </sheetData>
  <mergeCells count="22">
    <mergeCell ref="T11:T12"/>
    <mergeCell ref="V11:V12"/>
    <mergeCell ref="X11:X12"/>
    <mergeCell ref="Y11:Y12"/>
    <mergeCell ref="Z11:Z12"/>
    <mergeCell ref="AA11:AA12"/>
    <mergeCell ref="J11:J12"/>
    <mergeCell ref="L11:L12"/>
    <mergeCell ref="N11:N12"/>
    <mergeCell ref="O11:O12"/>
    <mergeCell ref="P11:P12"/>
    <mergeCell ref="R11:R12"/>
    <mergeCell ref="B2:F4"/>
    <mergeCell ref="H2:L4"/>
    <mergeCell ref="N2:T4"/>
    <mergeCell ref="V2:V3"/>
    <mergeCell ref="X8:AA10"/>
    <mergeCell ref="B11:B12"/>
    <mergeCell ref="D11:D12"/>
    <mergeCell ref="F11:F12"/>
    <mergeCell ref="H11:H12"/>
    <mergeCell ref="I11:I12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2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48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5.7109375" bestFit="1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7" width="12" customWidth="1"/>
  </cols>
  <sheetData>
    <row r="2" spans="1:27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23"/>
      <c r="V2" s="136" t="str">
        <f>+'Lead Sheet (D)'!Z2</f>
        <v>County Commissioner</v>
      </c>
      <c r="W2" s="49"/>
    </row>
    <row r="3" spans="1:27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23"/>
      <c r="V3" s="137"/>
      <c r="W3" s="49"/>
    </row>
    <row r="4" spans="1:27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23"/>
      <c r="V4" s="128" t="str">
        <f>+'Lead Sheet (D)'!Z3</f>
        <v>at-Large</v>
      </c>
      <c r="W4" s="49"/>
    </row>
    <row r="5" spans="1:27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V5" s="51"/>
      <c r="W5" s="53"/>
    </row>
    <row r="6" spans="1:27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97"/>
      <c r="V6" s="126"/>
      <c r="W6" s="43"/>
    </row>
    <row r="7" spans="1:27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98"/>
      <c r="V7" s="124" t="str">
        <f>+'Lead Sheet (D)'!Z7</f>
        <v>Kim</v>
      </c>
      <c r="W7" s="35"/>
    </row>
    <row r="8" spans="1:27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98"/>
      <c r="V8" s="124" t="str">
        <f>+'Lead Sheet (D)'!Z8</f>
        <v>O'BRIEN</v>
      </c>
      <c r="W8" s="35"/>
      <c r="X8" s="139" t="s">
        <v>57</v>
      </c>
      <c r="Y8" s="140"/>
      <c r="Z8" s="140"/>
      <c r="AA8" s="141"/>
    </row>
    <row r="9" spans="1:27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97"/>
      <c r="V9" s="200"/>
      <c r="W9" s="35"/>
      <c r="X9" s="142"/>
      <c r="Y9" s="168"/>
      <c r="Z9" s="168"/>
      <c r="AA9" s="144"/>
    </row>
    <row r="10" spans="1:27" ht="5.0999999999999996" customHeight="1" thickBot="1" x14ac:dyDescent="0.3">
      <c r="A10" s="30"/>
      <c r="B10" s="117"/>
      <c r="X10" s="169"/>
      <c r="Y10" s="170"/>
      <c r="Z10" s="170"/>
      <c r="AA10" s="171"/>
    </row>
    <row r="11" spans="1:27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G11" s="30"/>
      <c r="H11" s="163" t="s">
        <v>73</v>
      </c>
      <c r="I11" s="178"/>
      <c r="J11" s="163" t="s">
        <v>73</v>
      </c>
      <c r="K11" s="30"/>
      <c r="L11" s="163" t="s">
        <v>73</v>
      </c>
      <c r="M11" s="30"/>
      <c r="N11" s="163" t="s">
        <v>73</v>
      </c>
      <c r="O11" s="178"/>
      <c r="P11" s="163" t="s">
        <v>73</v>
      </c>
      <c r="Q11" s="30"/>
      <c r="R11" s="163" t="s">
        <v>73</v>
      </c>
      <c r="S11" s="30"/>
      <c r="T11" s="163" t="s">
        <v>73</v>
      </c>
      <c r="U11" s="30"/>
      <c r="V11" s="163" t="s">
        <v>73</v>
      </c>
      <c r="X11" s="172" t="s">
        <v>45</v>
      </c>
      <c r="Y11" s="174" t="s">
        <v>3</v>
      </c>
      <c r="Z11" s="174" t="s">
        <v>2</v>
      </c>
      <c r="AA11" s="176" t="s">
        <v>72</v>
      </c>
    </row>
    <row r="12" spans="1:27" ht="15.75" thickBot="1" x14ac:dyDescent="0.3">
      <c r="A12" s="30"/>
      <c r="B12" s="164"/>
      <c r="C12" s="118"/>
      <c r="D12" s="164"/>
      <c r="E12" s="118"/>
      <c r="F12" s="164"/>
      <c r="G12" s="30"/>
      <c r="H12" s="164"/>
      <c r="I12" s="178"/>
      <c r="J12" s="164"/>
      <c r="K12" s="30"/>
      <c r="L12" s="164"/>
      <c r="M12" s="30"/>
      <c r="N12" s="164"/>
      <c r="O12" s="178"/>
      <c r="P12" s="164"/>
      <c r="Q12" s="30"/>
      <c r="R12" s="164"/>
      <c r="S12" s="30"/>
      <c r="T12" s="164"/>
      <c r="U12" s="30"/>
      <c r="V12" s="164"/>
      <c r="X12" s="173"/>
      <c r="Y12" s="175"/>
      <c r="Z12" s="175"/>
      <c r="AA12" s="177"/>
    </row>
    <row r="13" spans="1:27" x14ac:dyDescent="0.25">
      <c r="A13" t="s">
        <v>200</v>
      </c>
      <c r="B13" s="66">
        <v>0</v>
      </c>
      <c r="C13" s="30"/>
      <c r="D13" s="66">
        <v>59</v>
      </c>
      <c r="E13" s="30"/>
      <c r="F13" s="66">
        <v>2</v>
      </c>
      <c r="G13" s="30"/>
      <c r="H13" s="66">
        <v>1</v>
      </c>
      <c r="I13" s="30"/>
      <c r="J13" s="66">
        <v>54</v>
      </c>
      <c r="K13" s="30"/>
      <c r="L13" s="66">
        <v>4</v>
      </c>
      <c r="M13" s="30"/>
      <c r="N13" s="66">
        <v>21</v>
      </c>
      <c r="O13" s="30"/>
      <c r="P13" s="66">
        <v>33</v>
      </c>
      <c r="Q13" s="30"/>
      <c r="R13" s="66">
        <v>0</v>
      </c>
      <c r="S13" s="30"/>
      <c r="T13" s="66">
        <v>8</v>
      </c>
      <c r="U13" s="30"/>
      <c r="V13" s="66">
        <v>56</v>
      </c>
      <c r="W13" s="30"/>
      <c r="X13" s="66">
        <v>64</v>
      </c>
      <c r="Y13" s="65">
        <v>2</v>
      </c>
      <c r="Z13" s="65">
        <v>72</v>
      </c>
      <c r="AA13" s="65">
        <v>7</v>
      </c>
    </row>
    <row r="14" spans="1:27" x14ac:dyDescent="0.25">
      <c r="A14" t="s">
        <v>199</v>
      </c>
      <c r="B14" s="66">
        <v>1</v>
      </c>
      <c r="C14" s="30"/>
      <c r="D14" s="66">
        <v>49</v>
      </c>
      <c r="E14" s="30"/>
      <c r="F14" s="66">
        <v>1</v>
      </c>
      <c r="G14" s="30"/>
      <c r="H14" s="66">
        <v>3</v>
      </c>
      <c r="I14" s="30"/>
      <c r="J14" s="66">
        <v>44</v>
      </c>
      <c r="K14" s="30"/>
      <c r="L14" s="66">
        <v>4</v>
      </c>
      <c r="M14" s="30"/>
      <c r="N14" s="66">
        <v>32</v>
      </c>
      <c r="O14" s="30"/>
      <c r="P14" s="66">
        <v>17</v>
      </c>
      <c r="Q14" s="30"/>
      <c r="R14" s="66">
        <v>0</v>
      </c>
      <c r="S14" s="30"/>
      <c r="T14" s="66">
        <v>3</v>
      </c>
      <c r="U14" s="30"/>
      <c r="V14" s="66">
        <v>46</v>
      </c>
      <c r="W14" s="30"/>
      <c r="X14" s="66">
        <v>52</v>
      </c>
      <c r="Y14" s="65">
        <v>6</v>
      </c>
      <c r="Z14" s="65">
        <v>68</v>
      </c>
      <c r="AA14" s="65">
        <v>0</v>
      </c>
    </row>
    <row r="15" spans="1:27" x14ac:dyDescent="0.25">
      <c r="A15" t="s">
        <v>198</v>
      </c>
      <c r="B15" s="66">
        <v>0</v>
      </c>
      <c r="C15" s="30"/>
      <c r="D15" s="66">
        <v>35</v>
      </c>
      <c r="E15" s="30"/>
      <c r="F15" s="66">
        <v>2</v>
      </c>
      <c r="G15" s="30"/>
      <c r="H15" s="66">
        <v>1</v>
      </c>
      <c r="I15" s="30"/>
      <c r="J15" s="66">
        <v>34</v>
      </c>
      <c r="K15" s="30"/>
      <c r="L15" s="66">
        <v>2</v>
      </c>
      <c r="M15" s="30"/>
      <c r="N15" s="66">
        <v>16</v>
      </c>
      <c r="O15" s="30"/>
      <c r="P15" s="66">
        <v>18</v>
      </c>
      <c r="Q15" s="30"/>
      <c r="R15" s="66">
        <v>0</v>
      </c>
      <c r="S15" s="30"/>
      <c r="T15" s="66">
        <v>3</v>
      </c>
      <c r="U15" s="30"/>
      <c r="V15" s="66">
        <v>35</v>
      </c>
      <c r="W15" s="30"/>
      <c r="X15" s="66">
        <v>39</v>
      </c>
      <c r="Y15" s="65">
        <v>4</v>
      </c>
      <c r="Z15" s="65">
        <v>65</v>
      </c>
      <c r="AA15" s="65">
        <v>2</v>
      </c>
    </row>
    <row r="16" spans="1:27" ht="15.75" thickBot="1" x14ac:dyDescent="0.3">
      <c r="A16" t="s">
        <v>197</v>
      </c>
      <c r="B16" s="66">
        <v>0</v>
      </c>
      <c r="C16" s="30"/>
      <c r="D16" s="66">
        <v>24</v>
      </c>
      <c r="E16" s="30"/>
      <c r="F16" s="66">
        <v>1</v>
      </c>
      <c r="G16" s="30"/>
      <c r="H16" s="66">
        <v>0</v>
      </c>
      <c r="I16" s="30"/>
      <c r="J16" s="66">
        <v>22</v>
      </c>
      <c r="K16" s="30"/>
      <c r="L16" s="66">
        <v>3</v>
      </c>
      <c r="M16" s="30"/>
      <c r="N16" s="66">
        <v>10</v>
      </c>
      <c r="O16" s="30"/>
      <c r="P16" s="66">
        <v>12</v>
      </c>
      <c r="Q16" s="30"/>
      <c r="R16" s="66">
        <v>0</v>
      </c>
      <c r="S16" s="30"/>
      <c r="T16" s="66">
        <v>4</v>
      </c>
      <c r="U16" s="30"/>
      <c r="V16" s="66">
        <v>25</v>
      </c>
      <c r="W16" s="30"/>
      <c r="X16" s="66">
        <v>26</v>
      </c>
      <c r="Y16" s="65">
        <v>3</v>
      </c>
      <c r="Z16" s="65">
        <v>32</v>
      </c>
      <c r="AA16" s="65">
        <v>1</v>
      </c>
    </row>
    <row r="17" spans="1:27" s="4" customFormat="1" ht="15.75" thickBot="1" x14ac:dyDescent="0.3">
      <c r="A17" s="7" t="s">
        <v>4</v>
      </c>
      <c r="B17" s="6">
        <f>+SUM(B13:B16)</f>
        <v>1</v>
      </c>
      <c r="C17" s="64"/>
      <c r="D17" s="6">
        <f>+SUM(D13:D16)</f>
        <v>167</v>
      </c>
      <c r="E17" s="64"/>
      <c r="F17" s="6">
        <f>+SUM(F13:F16)</f>
        <v>6</v>
      </c>
      <c r="G17" s="64"/>
      <c r="H17" s="6">
        <f>+SUM(H13:H16)</f>
        <v>5</v>
      </c>
      <c r="I17" s="64"/>
      <c r="J17" s="6">
        <f>+SUM(J13:J16)</f>
        <v>154</v>
      </c>
      <c r="K17" s="64"/>
      <c r="L17" s="6">
        <f>+SUM(L13:L16)</f>
        <v>13</v>
      </c>
      <c r="M17" s="64"/>
      <c r="N17" s="6">
        <f>+SUM(N13:N16)</f>
        <v>79</v>
      </c>
      <c r="O17" s="64"/>
      <c r="P17" s="6">
        <f>+SUM(P13:P16)</f>
        <v>80</v>
      </c>
      <c r="Q17" s="64"/>
      <c r="R17" s="6">
        <f>+SUM(R13:R16)</f>
        <v>0</v>
      </c>
      <c r="S17" s="64"/>
      <c r="T17" s="6">
        <f>+SUM(T13:T16)</f>
        <v>18</v>
      </c>
      <c r="U17" s="64"/>
      <c r="V17" s="6">
        <f>+SUM(V13:V16)</f>
        <v>162</v>
      </c>
      <c r="W17" s="64"/>
      <c r="X17" s="6">
        <f>+SUM(X13:X16)</f>
        <v>181</v>
      </c>
      <c r="Y17" s="6">
        <f>+SUM(Y13:Y16)</f>
        <v>15</v>
      </c>
      <c r="Z17" s="6">
        <f>+SUM(Z13:Z16)</f>
        <v>237</v>
      </c>
      <c r="AA17" s="6">
        <f>+SUM(AA13:AA16)</f>
        <v>10</v>
      </c>
    </row>
    <row r="18" spans="1:27" s="110" customFormat="1" x14ac:dyDescent="0.25">
      <c r="A18" s="12" t="s">
        <v>3</v>
      </c>
      <c r="B18" s="120">
        <v>1</v>
      </c>
      <c r="D18" s="120">
        <v>13</v>
      </c>
      <c r="F18" s="120">
        <v>0</v>
      </c>
      <c r="H18" s="120">
        <v>0</v>
      </c>
      <c r="J18" s="120">
        <v>13</v>
      </c>
      <c r="L18" s="120">
        <v>2</v>
      </c>
      <c r="N18" s="120">
        <v>7</v>
      </c>
      <c r="P18" s="120">
        <v>6</v>
      </c>
      <c r="R18" s="120">
        <v>0</v>
      </c>
      <c r="T18" s="120">
        <v>2</v>
      </c>
      <c r="V18" s="120">
        <v>13</v>
      </c>
    </row>
    <row r="19" spans="1:27" s="110" customFormat="1" x14ac:dyDescent="0.25">
      <c r="A19" s="12" t="s">
        <v>2</v>
      </c>
      <c r="B19" s="121">
        <v>1</v>
      </c>
      <c r="D19" s="121">
        <v>226</v>
      </c>
      <c r="F19" s="121">
        <v>3</v>
      </c>
      <c r="H19" s="121">
        <v>5</v>
      </c>
      <c r="J19" s="121">
        <v>213</v>
      </c>
      <c r="L19" s="121">
        <v>10</v>
      </c>
      <c r="N19" s="121">
        <v>58</v>
      </c>
      <c r="P19" s="121">
        <v>135</v>
      </c>
      <c r="R19" s="121">
        <v>2</v>
      </c>
      <c r="T19" s="121">
        <v>29</v>
      </c>
      <c r="V19" s="121">
        <v>201</v>
      </c>
    </row>
    <row r="20" spans="1:27" ht="15.75" thickBot="1" x14ac:dyDescent="0.3">
      <c r="A20" s="9" t="s">
        <v>65</v>
      </c>
      <c r="B20" s="194">
        <v>1</v>
      </c>
      <c r="D20" s="194">
        <v>9</v>
      </c>
      <c r="F20" s="194">
        <v>0</v>
      </c>
      <c r="H20" s="194">
        <v>0</v>
      </c>
      <c r="J20" s="194">
        <v>9</v>
      </c>
      <c r="L20" s="194">
        <v>1</v>
      </c>
      <c r="N20" s="194">
        <v>6</v>
      </c>
      <c r="P20" s="194">
        <v>4</v>
      </c>
      <c r="R20" s="194">
        <v>0</v>
      </c>
      <c r="T20" s="194">
        <v>0</v>
      </c>
      <c r="V20" s="194">
        <v>10</v>
      </c>
    </row>
    <row r="21" spans="1:27" s="4" customFormat="1" ht="15.75" thickBot="1" x14ac:dyDescent="0.3">
      <c r="A21" s="4" t="s">
        <v>0</v>
      </c>
      <c r="B21" s="6">
        <f>+SUM(B17:B20)</f>
        <v>4</v>
      </c>
      <c r="D21" s="6">
        <f>+SUM(D17:D20)</f>
        <v>415</v>
      </c>
      <c r="F21" s="6">
        <f>+SUM(F17:F20)</f>
        <v>9</v>
      </c>
      <c r="H21" s="6">
        <f>+SUM(H17:H20)</f>
        <v>10</v>
      </c>
      <c r="J21" s="6">
        <f>+SUM(J17:J20)</f>
        <v>389</v>
      </c>
      <c r="L21" s="6">
        <f>+SUM(L17:L20)</f>
        <v>26</v>
      </c>
      <c r="N21" s="6">
        <f>+SUM(N17:N20)</f>
        <v>150</v>
      </c>
      <c r="P21" s="6">
        <f>+SUM(P17:P20)</f>
        <v>225</v>
      </c>
      <c r="R21" s="6">
        <f>+SUM(R17:R20)</f>
        <v>2</v>
      </c>
      <c r="T21" s="6">
        <f>+SUM(T17:T20)</f>
        <v>49</v>
      </c>
      <c r="V21" s="6">
        <f>+SUM(V17:V20)</f>
        <v>386</v>
      </c>
    </row>
    <row r="31" spans="1:27" x14ac:dyDescent="0.25">
      <c r="B31" s="1"/>
    </row>
    <row r="32" spans="1:27" x14ac:dyDescent="0.25">
      <c r="B32" s="7"/>
    </row>
    <row r="33" spans="2:2" x14ac:dyDescent="0.25">
      <c r="B33" s="12"/>
    </row>
    <row r="34" spans="2:2" x14ac:dyDescent="0.25">
      <c r="B34" s="63"/>
    </row>
    <row r="35" spans="2:2" x14ac:dyDescent="0.25">
      <c r="B35" s="9"/>
    </row>
    <row r="36" spans="2:2" x14ac:dyDescent="0.25">
      <c r="B36" s="7"/>
    </row>
    <row r="39" spans="2:2" x14ac:dyDescent="0.25">
      <c r="B39" s="2"/>
    </row>
    <row r="45" spans="2:2" x14ac:dyDescent="0.25">
      <c r="B45" s="2"/>
    </row>
    <row r="48" spans="2:2" x14ac:dyDescent="0.25">
      <c r="B48" s="2"/>
    </row>
  </sheetData>
  <mergeCells count="22">
    <mergeCell ref="T11:T12"/>
    <mergeCell ref="V11:V12"/>
    <mergeCell ref="X11:X12"/>
    <mergeCell ref="Y11:Y12"/>
    <mergeCell ref="Z11:Z12"/>
    <mergeCell ref="AA11:AA12"/>
    <mergeCell ref="J11:J12"/>
    <mergeCell ref="L11:L12"/>
    <mergeCell ref="N11:N12"/>
    <mergeCell ref="O11:O12"/>
    <mergeCell ref="P11:P12"/>
    <mergeCell ref="R11:R12"/>
    <mergeCell ref="B2:F4"/>
    <mergeCell ref="H2:L4"/>
    <mergeCell ref="N2:T4"/>
    <mergeCell ref="V2:V3"/>
    <mergeCell ref="X8:AA10"/>
    <mergeCell ref="B11:B12"/>
    <mergeCell ref="D11:D12"/>
    <mergeCell ref="F11:F12"/>
    <mergeCell ref="H11:H12"/>
    <mergeCell ref="I11:I12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2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47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22.85546875" bestFit="1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28" width="13.140625" customWidth="1"/>
    <col min="29" max="29" width="1.7109375" customWidth="1"/>
    <col min="30" max="30" width="17" customWidth="1"/>
    <col min="31" max="31" width="1.7109375" customWidth="1"/>
    <col min="32" max="35" width="12" customWidth="1"/>
  </cols>
  <sheetData>
    <row r="2" spans="1:35" ht="15" customHeight="1" x14ac:dyDescent="0.25">
      <c r="B2" s="139" t="str">
        <f>+'Lead Sheet (D)'!K2</f>
        <v>Choice for President &amp; 5th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49"/>
      <c r="V2" s="179" t="str">
        <f>+'Lead Sheet (D)'!Z2</f>
        <v>County Commissioner</v>
      </c>
      <c r="W2" s="180"/>
      <c r="X2" s="181"/>
      <c r="Y2" s="51"/>
      <c r="Z2" s="179" t="s">
        <v>121</v>
      </c>
      <c r="AA2" s="180"/>
      <c r="AB2" s="181"/>
      <c r="AD2" s="150" t="s">
        <v>306</v>
      </c>
    </row>
    <row r="3" spans="1:35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49"/>
      <c r="V3" s="156" t="str">
        <f>+'Lead Sheet (D)'!Z3</f>
        <v>at-Large</v>
      </c>
      <c r="W3" s="87"/>
      <c r="X3" s="144" t="str">
        <f>+'Lead Sheet (D)'!AD3</f>
        <v>District 5</v>
      </c>
      <c r="Y3" s="51"/>
      <c r="Z3" s="156"/>
      <c r="AA3" s="182"/>
      <c r="AB3" s="158"/>
      <c r="AD3" s="151"/>
    </row>
    <row r="4" spans="1:35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49"/>
      <c r="V4" s="157"/>
      <c r="W4" s="86"/>
      <c r="X4" s="147"/>
      <c r="Y4" s="51"/>
      <c r="Z4" s="157"/>
      <c r="AA4" s="183"/>
      <c r="AB4" s="159"/>
      <c r="AD4" s="152"/>
    </row>
    <row r="5" spans="1:35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U5" s="53"/>
      <c r="V5" s="49"/>
      <c r="W5" s="53"/>
      <c r="X5" s="53"/>
      <c r="Y5" s="52"/>
      <c r="Z5" s="50"/>
      <c r="AB5" s="50"/>
    </row>
    <row r="6" spans="1:35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43"/>
      <c r="V6" s="129"/>
      <c r="W6" s="43"/>
      <c r="X6" s="129"/>
      <c r="Y6" s="64"/>
      <c r="Z6" s="81"/>
      <c r="AA6" s="78"/>
      <c r="AB6" s="93"/>
      <c r="AD6" s="196"/>
    </row>
    <row r="7" spans="1:35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35"/>
      <c r="V7" s="130" t="str">
        <f>+'Lead Sheet (D)'!Z7</f>
        <v>Kim</v>
      </c>
      <c r="W7" s="35"/>
      <c r="X7" s="130" t="str">
        <f>+'Lead Sheet (D)'!AD7</f>
        <v>Susan</v>
      </c>
      <c r="Z7" s="92" t="s">
        <v>364</v>
      </c>
      <c r="AA7" s="98"/>
      <c r="AB7" s="90" t="s">
        <v>240</v>
      </c>
      <c r="AD7" s="188" t="s">
        <v>240</v>
      </c>
    </row>
    <row r="8" spans="1:35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35"/>
      <c r="V8" s="130" t="str">
        <f>+'Lead Sheet (D)'!Z8</f>
        <v>O'BRIEN</v>
      </c>
      <c r="W8" s="35"/>
      <c r="X8" s="130" t="str">
        <f>+'Lead Sheet (D)'!AD8</f>
        <v>LAZARCHICK</v>
      </c>
      <c r="Z8" s="92" t="s">
        <v>365</v>
      </c>
      <c r="AA8" s="98"/>
      <c r="AB8" s="90" t="s">
        <v>241</v>
      </c>
      <c r="AD8" s="188" t="s">
        <v>241</v>
      </c>
      <c r="AF8" s="139" t="s">
        <v>57</v>
      </c>
      <c r="AG8" s="140"/>
      <c r="AH8" s="140"/>
      <c r="AI8" s="141"/>
    </row>
    <row r="9" spans="1:35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35"/>
      <c r="V9" s="226"/>
      <c r="W9" s="35"/>
      <c r="X9" s="226"/>
      <c r="Y9" s="30"/>
      <c r="Z9" s="71"/>
      <c r="AA9" s="70"/>
      <c r="AB9" s="69"/>
      <c r="AD9" s="200"/>
      <c r="AF9" s="142"/>
      <c r="AG9" s="168"/>
      <c r="AH9" s="168"/>
      <c r="AI9" s="144"/>
    </row>
    <row r="10" spans="1:35" ht="5.0999999999999996" customHeight="1" thickBot="1" x14ac:dyDescent="0.3">
      <c r="A10" s="30"/>
      <c r="B10" s="117"/>
      <c r="AF10" s="169"/>
      <c r="AG10" s="170"/>
      <c r="AH10" s="170"/>
      <c r="AI10" s="171"/>
    </row>
    <row r="11" spans="1:35" ht="15" customHeight="1" x14ac:dyDescent="0.25">
      <c r="A11" s="30"/>
      <c r="B11" s="163" t="s">
        <v>73</v>
      </c>
      <c r="C11" s="178"/>
      <c r="D11" s="163" t="s">
        <v>73</v>
      </c>
      <c r="E11" s="30"/>
      <c r="F11" s="163" t="s">
        <v>73</v>
      </c>
      <c r="H11" s="163" t="s">
        <v>73</v>
      </c>
      <c r="I11" s="178"/>
      <c r="J11" s="163" t="s">
        <v>73</v>
      </c>
      <c r="K11" s="30"/>
      <c r="L11" s="163" t="s">
        <v>73</v>
      </c>
      <c r="M11" s="30"/>
      <c r="N11" s="163" t="s">
        <v>73</v>
      </c>
      <c r="O11" s="178"/>
      <c r="P11" s="163" t="s">
        <v>73</v>
      </c>
      <c r="Q11" s="30"/>
      <c r="R11" s="163" t="s">
        <v>73</v>
      </c>
      <c r="S11" s="30"/>
      <c r="T11" s="163" t="s">
        <v>73</v>
      </c>
      <c r="V11" s="163" t="s">
        <v>73</v>
      </c>
      <c r="W11" s="178"/>
      <c r="X11" s="163" t="s">
        <v>73</v>
      </c>
      <c r="Z11" s="163" t="s">
        <v>73</v>
      </c>
      <c r="AB11" s="163" t="s">
        <v>73</v>
      </c>
      <c r="AC11" s="178"/>
      <c r="AD11" s="163" t="s">
        <v>73</v>
      </c>
      <c r="AF11" s="172" t="s">
        <v>45</v>
      </c>
      <c r="AG11" s="174" t="s">
        <v>3</v>
      </c>
      <c r="AH11" s="174" t="s">
        <v>2</v>
      </c>
      <c r="AI11" s="176" t="s">
        <v>72</v>
      </c>
    </row>
    <row r="12" spans="1:35" ht="15.75" thickBot="1" x14ac:dyDescent="0.3">
      <c r="A12" s="30"/>
      <c r="B12" s="164"/>
      <c r="C12" s="178"/>
      <c r="D12" s="164"/>
      <c r="E12" s="30"/>
      <c r="F12" s="164"/>
      <c r="H12" s="164"/>
      <c r="I12" s="178"/>
      <c r="J12" s="164"/>
      <c r="K12" s="30"/>
      <c r="L12" s="164"/>
      <c r="M12" s="30"/>
      <c r="N12" s="164"/>
      <c r="O12" s="178"/>
      <c r="P12" s="164"/>
      <c r="Q12" s="30"/>
      <c r="R12" s="164"/>
      <c r="S12" s="30"/>
      <c r="T12" s="164"/>
      <c r="V12" s="164"/>
      <c r="W12" s="178"/>
      <c r="X12" s="164"/>
      <c r="Z12" s="164"/>
      <c r="AB12" s="164"/>
      <c r="AC12" s="178"/>
      <c r="AD12" s="164"/>
      <c r="AF12" s="173"/>
      <c r="AG12" s="175"/>
      <c r="AH12" s="175"/>
      <c r="AI12" s="177"/>
    </row>
    <row r="13" spans="1:35" x14ac:dyDescent="0.25">
      <c r="A13" t="s">
        <v>203</v>
      </c>
      <c r="B13" s="66">
        <v>3</v>
      </c>
      <c r="C13" s="30"/>
      <c r="D13" s="66">
        <v>46</v>
      </c>
      <c r="E13" s="30"/>
      <c r="F13" s="66">
        <v>2</v>
      </c>
      <c r="G13" s="30"/>
      <c r="H13" s="66">
        <v>2</v>
      </c>
      <c r="I13" s="30"/>
      <c r="J13" s="66">
        <v>42</v>
      </c>
      <c r="K13" s="30"/>
      <c r="L13" s="66">
        <v>7</v>
      </c>
      <c r="M13" s="30"/>
      <c r="N13" s="66">
        <v>28</v>
      </c>
      <c r="O13" s="30"/>
      <c r="P13" s="66">
        <v>12</v>
      </c>
      <c r="Q13" s="30"/>
      <c r="R13" s="66">
        <v>4</v>
      </c>
      <c r="S13" s="30"/>
      <c r="T13" s="66">
        <v>10</v>
      </c>
      <c r="U13" s="30"/>
      <c r="V13" s="66">
        <v>53</v>
      </c>
      <c r="W13" s="30"/>
      <c r="X13" s="66">
        <v>48</v>
      </c>
      <c r="Y13" s="30"/>
      <c r="Z13" s="66">
        <v>50</v>
      </c>
      <c r="AA13" s="30"/>
      <c r="AB13" s="66"/>
      <c r="AC13" s="30"/>
      <c r="AD13" s="66"/>
      <c r="AE13" s="30"/>
      <c r="AF13" s="66">
        <v>56</v>
      </c>
      <c r="AG13" s="65">
        <v>0</v>
      </c>
      <c r="AH13" s="65">
        <v>24</v>
      </c>
      <c r="AI13" s="65">
        <v>2</v>
      </c>
    </row>
    <row r="14" spans="1:35" x14ac:dyDescent="0.25">
      <c r="A14" t="s">
        <v>202</v>
      </c>
      <c r="B14" s="66">
        <v>1</v>
      </c>
      <c r="C14" s="30"/>
      <c r="D14" s="66">
        <v>31</v>
      </c>
      <c r="E14" s="30"/>
      <c r="F14" s="66">
        <v>1</v>
      </c>
      <c r="G14" s="30"/>
      <c r="H14" s="66">
        <v>3</v>
      </c>
      <c r="I14" s="30"/>
      <c r="J14" s="66">
        <v>23</v>
      </c>
      <c r="K14" s="30"/>
      <c r="L14" s="66">
        <v>6</v>
      </c>
      <c r="M14" s="30"/>
      <c r="N14" s="66">
        <v>18</v>
      </c>
      <c r="O14" s="30"/>
      <c r="P14" s="66">
        <v>10</v>
      </c>
      <c r="Q14" s="30"/>
      <c r="R14" s="66">
        <v>1</v>
      </c>
      <c r="S14" s="30"/>
      <c r="T14" s="66">
        <v>5</v>
      </c>
      <c r="U14" s="30"/>
      <c r="V14" s="66">
        <v>32</v>
      </c>
      <c r="W14" s="30"/>
      <c r="X14" s="66">
        <v>32</v>
      </c>
      <c r="Y14" s="30"/>
      <c r="Z14" s="66">
        <v>33</v>
      </c>
      <c r="AA14" s="30"/>
      <c r="AB14" s="66"/>
      <c r="AC14" s="30"/>
      <c r="AD14" s="66"/>
      <c r="AE14" s="30"/>
      <c r="AF14" s="66">
        <v>35</v>
      </c>
      <c r="AG14" s="65">
        <v>1</v>
      </c>
      <c r="AH14" s="65">
        <v>44</v>
      </c>
      <c r="AI14" s="65">
        <v>1</v>
      </c>
    </row>
    <row r="15" spans="1:35" ht="15.75" thickBot="1" x14ac:dyDescent="0.3">
      <c r="A15" t="s">
        <v>201</v>
      </c>
      <c r="B15" s="66">
        <v>2</v>
      </c>
      <c r="C15" s="30"/>
      <c r="D15" s="66">
        <v>28</v>
      </c>
      <c r="E15" s="30"/>
      <c r="F15" s="66">
        <v>5</v>
      </c>
      <c r="G15" s="30"/>
      <c r="H15" s="66">
        <v>3</v>
      </c>
      <c r="I15" s="30"/>
      <c r="J15" s="66">
        <v>28</v>
      </c>
      <c r="K15" s="30"/>
      <c r="L15" s="66">
        <v>4</v>
      </c>
      <c r="M15" s="30"/>
      <c r="N15" s="66">
        <v>20</v>
      </c>
      <c r="O15" s="30"/>
      <c r="P15" s="66">
        <v>12</v>
      </c>
      <c r="Q15" s="30"/>
      <c r="R15" s="66">
        <v>1</v>
      </c>
      <c r="S15" s="30"/>
      <c r="T15" s="66">
        <v>4</v>
      </c>
      <c r="U15" s="30"/>
      <c r="V15" s="66">
        <v>28</v>
      </c>
      <c r="W15" s="30"/>
      <c r="X15" s="66">
        <v>31</v>
      </c>
      <c r="Y15" s="30"/>
      <c r="Z15" s="66">
        <v>28</v>
      </c>
      <c r="AA15" s="30"/>
      <c r="AB15" s="66"/>
      <c r="AC15" s="30"/>
      <c r="AD15" s="66"/>
      <c r="AE15" s="30"/>
      <c r="AF15" s="66">
        <v>38</v>
      </c>
      <c r="AG15" s="65">
        <v>2</v>
      </c>
      <c r="AH15" s="65">
        <v>34</v>
      </c>
      <c r="AI15" s="65">
        <v>0</v>
      </c>
    </row>
    <row r="16" spans="1:35" s="4" customFormat="1" ht="15.75" thickBot="1" x14ac:dyDescent="0.3">
      <c r="A16" s="7" t="s">
        <v>4</v>
      </c>
      <c r="B16" s="6">
        <f>+SUM(B13:B15)</f>
        <v>6</v>
      </c>
      <c r="C16" s="64"/>
      <c r="D16" s="6">
        <f>+SUM(D13:D15)</f>
        <v>105</v>
      </c>
      <c r="E16" s="64"/>
      <c r="F16" s="6">
        <f>+SUM(F13:F15)</f>
        <v>8</v>
      </c>
      <c r="G16" s="64"/>
      <c r="H16" s="6">
        <f>+SUM(H13:H15)</f>
        <v>8</v>
      </c>
      <c r="I16" s="64"/>
      <c r="J16" s="6">
        <f>+SUM(J13:J15)</f>
        <v>93</v>
      </c>
      <c r="K16" s="64"/>
      <c r="L16" s="6">
        <f>+SUM(L13:L15)</f>
        <v>17</v>
      </c>
      <c r="M16" s="64"/>
      <c r="N16" s="6">
        <f>+SUM(N13:N15)</f>
        <v>66</v>
      </c>
      <c r="O16" s="64"/>
      <c r="P16" s="6">
        <f>+SUM(P13:P15)</f>
        <v>34</v>
      </c>
      <c r="Q16" s="64"/>
      <c r="R16" s="6">
        <f>+SUM(R13:R15)</f>
        <v>6</v>
      </c>
      <c r="S16" s="64"/>
      <c r="T16" s="6">
        <f>+SUM(T13:T15)</f>
        <v>19</v>
      </c>
      <c r="U16" s="64"/>
      <c r="V16" s="6">
        <f>+SUM(V13:V15)</f>
        <v>113</v>
      </c>
      <c r="W16" s="64"/>
      <c r="X16" s="6">
        <f>+SUM(X13:X15)</f>
        <v>111</v>
      </c>
      <c r="Y16" s="64"/>
      <c r="Z16" s="6">
        <f>+SUM(Z13:Z15)</f>
        <v>111</v>
      </c>
      <c r="AA16" s="64"/>
      <c r="AB16" s="6">
        <f>+SUM(AB13:AB15)</f>
        <v>0</v>
      </c>
      <c r="AC16" s="64"/>
      <c r="AD16" s="6">
        <f>+SUM(AD13:AD15)</f>
        <v>0</v>
      </c>
      <c r="AE16" s="64"/>
      <c r="AF16" s="6">
        <f>+SUM(AF13:AF15)</f>
        <v>129</v>
      </c>
      <c r="AG16" s="6">
        <f>+SUM(AG13:AG15)</f>
        <v>3</v>
      </c>
      <c r="AH16" s="6">
        <f>+SUM(AH13:AH15)</f>
        <v>102</v>
      </c>
      <c r="AI16" s="6">
        <f>+SUM(AI13:AI15)</f>
        <v>3</v>
      </c>
    </row>
    <row r="17" spans="1:30" s="110" customFormat="1" x14ac:dyDescent="0.25">
      <c r="A17" s="12" t="s">
        <v>3</v>
      </c>
      <c r="B17" s="120">
        <v>0</v>
      </c>
      <c r="D17" s="120">
        <v>2</v>
      </c>
      <c r="F17" s="120">
        <v>1</v>
      </c>
      <c r="H17" s="120">
        <v>0</v>
      </c>
      <c r="J17" s="120">
        <v>3</v>
      </c>
      <c r="L17" s="120">
        <v>0</v>
      </c>
      <c r="N17" s="120">
        <v>0</v>
      </c>
      <c r="P17" s="120">
        <v>3</v>
      </c>
      <c r="R17" s="120">
        <v>0</v>
      </c>
      <c r="T17" s="120">
        <v>0</v>
      </c>
      <c r="V17" s="120">
        <v>3</v>
      </c>
      <c r="X17" s="120">
        <v>3</v>
      </c>
      <c r="Z17" s="120">
        <v>3</v>
      </c>
      <c r="AB17" s="120"/>
      <c r="AD17" s="120"/>
    </row>
    <row r="18" spans="1:30" s="110" customFormat="1" x14ac:dyDescent="0.25">
      <c r="A18" s="12" t="s">
        <v>2</v>
      </c>
      <c r="B18" s="121">
        <v>3</v>
      </c>
      <c r="D18" s="121">
        <v>89</v>
      </c>
      <c r="F18" s="121">
        <v>3</v>
      </c>
      <c r="H18" s="121">
        <v>7</v>
      </c>
      <c r="J18" s="121">
        <v>84</v>
      </c>
      <c r="L18" s="121">
        <v>9</v>
      </c>
      <c r="N18" s="121">
        <v>40</v>
      </c>
      <c r="P18" s="121">
        <v>40</v>
      </c>
      <c r="R18" s="121">
        <v>5</v>
      </c>
      <c r="T18" s="121">
        <v>12</v>
      </c>
      <c r="V18" s="121">
        <v>93</v>
      </c>
      <c r="X18" s="121">
        <v>92</v>
      </c>
      <c r="Z18" s="121">
        <v>92</v>
      </c>
      <c r="AB18" s="121"/>
      <c r="AD18" s="121"/>
    </row>
    <row r="19" spans="1:30" s="110" customFormat="1" ht="15.75" thickBot="1" x14ac:dyDescent="0.3">
      <c r="A19" s="9" t="s">
        <v>65</v>
      </c>
      <c r="B19" s="122">
        <v>0</v>
      </c>
      <c r="D19" s="122">
        <v>3</v>
      </c>
      <c r="F19" s="122">
        <v>0</v>
      </c>
      <c r="H19" s="122">
        <v>0</v>
      </c>
      <c r="J19" s="122">
        <v>1</v>
      </c>
      <c r="L19" s="122">
        <v>2</v>
      </c>
      <c r="N19" s="122">
        <v>1</v>
      </c>
      <c r="P19" s="122">
        <v>0</v>
      </c>
      <c r="R19" s="122">
        <v>1</v>
      </c>
      <c r="T19" s="122">
        <v>1</v>
      </c>
      <c r="V19" s="122">
        <v>2</v>
      </c>
      <c r="X19" s="122">
        <v>1</v>
      </c>
      <c r="Z19" s="122">
        <v>3</v>
      </c>
      <c r="AB19" s="122"/>
      <c r="AD19" s="122"/>
    </row>
    <row r="20" spans="1:30" s="64" customFormat="1" ht="15.75" thickBot="1" x14ac:dyDescent="0.3">
      <c r="A20" s="119" t="s">
        <v>0</v>
      </c>
      <c r="B20" s="6">
        <f>+SUM(B16:B19)</f>
        <v>9</v>
      </c>
      <c r="D20" s="6">
        <f>+SUM(D16:D19)</f>
        <v>199</v>
      </c>
      <c r="F20" s="6">
        <f>+SUM(F16:F19)</f>
        <v>12</v>
      </c>
      <c r="H20" s="6">
        <f>+SUM(H16:H19)</f>
        <v>15</v>
      </c>
      <c r="J20" s="6">
        <f>+SUM(J16:J19)</f>
        <v>181</v>
      </c>
      <c r="L20" s="6">
        <f>+SUM(L16:L19)</f>
        <v>28</v>
      </c>
      <c r="N20" s="6">
        <f>+SUM(N16:N19)</f>
        <v>107</v>
      </c>
      <c r="P20" s="6">
        <f>+SUM(P16:P19)</f>
        <v>77</v>
      </c>
      <c r="R20" s="6">
        <f>+SUM(R16:R19)</f>
        <v>12</v>
      </c>
      <c r="T20" s="6">
        <f>+SUM(T16:T19)</f>
        <v>32</v>
      </c>
      <c r="V20" s="6">
        <f>+SUM(V16:V19)</f>
        <v>211</v>
      </c>
      <c r="X20" s="6">
        <f>+SUM(X16:X19)</f>
        <v>207</v>
      </c>
      <c r="Z20" s="6">
        <f>+SUM(Z16:Z19)</f>
        <v>209</v>
      </c>
      <c r="AB20" s="6">
        <f>+SUM(AB16:AB19)</f>
        <v>0</v>
      </c>
      <c r="AD20" s="6">
        <f>+SUM(AD16:AD19)</f>
        <v>0</v>
      </c>
    </row>
    <row r="30" spans="1:30" x14ac:dyDescent="0.25">
      <c r="B30" s="1"/>
    </row>
    <row r="31" spans="1:30" x14ac:dyDescent="0.25">
      <c r="B31" s="7"/>
    </row>
    <row r="32" spans="1:30" x14ac:dyDescent="0.25">
      <c r="B32" s="12"/>
    </row>
    <row r="33" spans="2:2" x14ac:dyDescent="0.25">
      <c r="B33" s="63"/>
    </row>
    <row r="34" spans="2:2" x14ac:dyDescent="0.25">
      <c r="B34" s="9"/>
    </row>
    <row r="35" spans="2:2" x14ac:dyDescent="0.25">
      <c r="B35" s="7"/>
    </row>
    <row r="38" spans="2:2" x14ac:dyDescent="0.25">
      <c r="B38" s="2"/>
    </row>
    <row r="44" spans="2:2" x14ac:dyDescent="0.25">
      <c r="B44" s="2"/>
    </row>
    <row r="47" spans="2:2" x14ac:dyDescent="0.25">
      <c r="B47" s="2"/>
    </row>
  </sheetData>
  <mergeCells count="33">
    <mergeCell ref="AG11:AG12"/>
    <mergeCell ref="AH11:AH12"/>
    <mergeCell ref="AI11:AI12"/>
    <mergeCell ref="X11:X12"/>
    <mergeCell ref="Z11:Z12"/>
    <mergeCell ref="AB11:AB12"/>
    <mergeCell ref="AC11:AC12"/>
    <mergeCell ref="AD11:AD12"/>
    <mergeCell ref="AF11:AF12"/>
    <mergeCell ref="O11:O12"/>
    <mergeCell ref="P11:P12"/>
    <mergeCell ref="R11:R12"/>
    <mergeCell ref="T11:T12"/>
    <mergeCell ref="V11:V12"/>
    <mergeCell ref="W11:W12"/>
    <mergeCell ref="AF8:AI10"/>
    <mergeCell ref="B11:B12"/>
    <mergeCell ref="C11:C12"/>
    <mergeCell ref="D11:D12"/>
    <mergeCell ref="F11:F12"/>
    <mergeCell ref="H11:H12"/>
    <mergeCell ref="I11:I12"/>
    <mergeCell ref="J11:J12"/>
    <mergeCell ref="L11:L12"/>
    <mergeCell ref="N11:N12"/>
    <mergeCell ref="B2:F4"/>
    <mergeCell ref="H2:L4"/>
    <mergeCell ref="N2:T4"/>
    <mergeCell ref="V2:X2"/>
    <mergeCell ref="Z2:AB4"/>
    <mergeCell ref="AD2:AD4"/>
    <mergeCell ref="V3:V4"/>
    <mergeCell ref="X3:X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4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53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6.85546875" bestFit="1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28" width="13.140625" customWidth="1"/>
    <col min="29" max="29" width="1.7109375" customWidth="1"/>
    <col min="30" max="33" width="12" customWidth="1"/>
  </cols>
  <sheetData>
    <row r="2" spans="1:33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49"/>
      <c r="V2" s="179" t="str">
        <f>+'Lead Sheet (D)'!Z2</f>
        <v>County Commissioner</v>
      </c>
      <c r="W2" s="180"/>
      <c r="X2" s="181"/>
      <c r="Y2" s="49"/>
      <c r="Z2" s="150" t="s">
        <v>81</v>
      </c>
      <c r="AB2" s="150" t="s">
        <v>80</v>
      </c>
    </row>
    <row r="3" spans="1:33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49"/>
      <c r="V3" s="156" t="str">
        <f>+'Lead Sheet (D)'!Z3</f>
        <v>at-Large</v>
      </c>
      <c r="W3" s="87"/>
      <c r="X3" s="144" t="str">
        <f>+'Lead Sheet (D)'!AB3</f>
        <v>District 2</v>
      </c>
      <c r="Y3" s="49"/>
      <c r="Z3" s="151"/>
      <c r="AB3" s="151"/>
    </row>
    <row r="4" spans="1:33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49"/>
      <c r="V4" s="157"/>
      <c r="W4" s="86"/>
      <c r="X4" s="147"/>
      <c r="Y4" s="49"/>
      <c r="Z4" s="152"/>
      <c r="AB4" s="152"/>
    </row>
    <row r="5" spans="1:33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U5" s="53"/>
      <c r="V5" s="49"/>
      <c r="W5" s="53"/>
      <c r="X5" s="53"/>
      <c r="Y5" s="53"/>
      <c r="Z5" s="50"/>
    </row>
    <row r="6" spans="1:33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43"/>
      <c r="V6" s="129"/>
      <c r="W6" s="43"/>
      <c r="X6" s="129"/>
      <c r="Y6" s="43"/>
      <c r="Z6" s="126"/>
      <c r="AB6" s="123"/>
    </row>
    <row r="7" spans="1:33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35"/>
      <c r="V7" s="130" t="str">
        <f>+'Lead Sheet (D)'!Z7</f>
        <v>Kim</v>
      </c>
      <c r="W7" s="35"/>
      <c r="X7" s="130" t="str">
        <f>+'Lead Sheet (D)'!AB7</f>
        <v>Joanne</v>
      </c>
      <c r="Y7" s="35"/>
      <c r="Z7" s="188" t="s">
        <v>366</v>
      </c>
      <c r="AA7" s="91"/>
      <c r="AB7" s="188" t="s">
        <v>367</v>
      </c>
    </row>
    <row r="8" spans="1:33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35"/>
      <c r="V8" s="130" t="str">
        <f>+'Lead Sheet (D)'!Z8</f>
        <v>O'BRIEN</v>
      </c>
      <c r="W8" s="35"/>
      <c r="X8" s="130" t="str">
        <f>+'Lead Sheet (D)'!AB8</f>
        <v>FAMULARO</v>
      </c>
      <c r="Y8" s="35"/>
      <c r="Z8" s="188" t="s">
        <v>368</v>
      </c>
      <c r="AA8" s="91"/>
      <c r="AB8" s="188" t="s">
        <v>369</v>
      </c>
      <c r="AD8" s="139" t="s">
        <v>57</v>
      </c>
      <c r="AE8" s="140"/>
      <c r="AF8" s="140"/>
      <c r="AG8" s="141"/>
    </row>
    <row r="9" spans="1:33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35"/>
      <c r="V9" s="226"/>
      <c r="W9" s="35"/>
      <c r="X9" s="226"/>
      <c r="Y9" s="35"/>
      <c r="Z9" s="200"/>
      <c r="AB9" s="200"/>
      <c r="AD9" s="142"/>
      <c r="AE9" s="168"/>
      <c r="AF9" s="168"/>
      <c r="AG9" s="144"/>
    </row>
    <row r="10" spans="1:33" ht="5.0999999999999996" customHeight="1" thickBot="1" x14ac:dyDescent="0.3">
      <c r="A10" s="30"/>
      <c r="B10" s="117"/>
      <c r="Y10" s="23"/>
      <c r="AD10" s="169"/>
      <c r="AE10" s="170"/>
      <c r="AF10" s="170"/>
      <c r="AG10" s="171"/>
    </row>
    <row r="11" spans="1:33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78"/>
      <c r="J11" s="163" t="s">
        <v>73</v>
      </c>
      <c r="L11" s="163" t="s">
        <v>73</v>
      </c>
      <c r="N11" s="163" t="s">
        <v>73</v>
      </c>
      <c r="O11" s="178"/>
      <c r="P11" s="163" t="s">
        <v>73</v>
      </c>
      <c r="R11" s="163" t="s">
        <v>73</v>
      </c>
      <c r="T11" s="163" t="s">
        <v>73</v>
      </c>
      <c r="V11" s="163" t="s">
        <v>73</v>
      </c>
      <c r="X11" s="163" t="s">
        <v>73</v>
      </c>
      <c r="Z11" s="163" t="s">
        <v>73</v>
      </c>
      <c r="AB11" s="163" t="s">
        <v>73</v>
      </c>
      <c r="AD11" s="172" t="s">
        <v>45</v>
      </c>
      <c r="AE11" s="174" t="s">
        <v>3</v>
      </c>
      <c r="AF11" s="174" t="s">
        <v>2</v>
      </c>
      <c r="AG11" s="176" t="s">
        <v>72</v>
      </c>
    </row>
    <row r="12" spans="1:33" ht="15.75" thickBot="1" x14ac:dyDescent="0.3">
      <c r="A12" s="30"/>
      <c r="B12" s="164"/>
      <c r="C12" s="118"/>
      <c r="D12" s="164"/>
      <c r="E12" s="118"/>
      <c r="F12" s="164"/>
      <c r="H12" s="164"/>
      <c r="I12" s="178"/>
      <c r="J12" s="164"/>
      <c r="L12" s="164"/>
      <c r="N12" s="164"/>
      <c r="O12" s="178"/>
      <c r="P12" s="164"/>
      <c r="R12" s="164"/>
      <c r="T12" s="164"/>
      <c r="V12" s="164"/>
      <c r="X12" s="164"/>
      <c r="Z12" s="164"/>
      <c r="AB12" s="164"/>
      <c r="AD12" s="173"/>
      <c r="AE12" s="175"/>
      <c r="AF12" s="175"/>
      <c r="AG12" s="177"/>
    </row>
    <row r="13" spans="1:33" x14ac:dyDescent="0.25">
      <c r="A13" t="s">
        <v>213</v>
      </c>
      <c r="B13" s="66">
        <v>0</v>
      </c>
      <c r="C13" s="30"/>
      <c r="D13" s="66">
        <v>28</v>
      </c>
      <c r="E13" s="30"/>
      <c r="F13" s="66">
        <v>1</v>
      </c>
      <c r="G13" s="30"/>
      <c r="H13" s="66">
        <v>3</v>
      </c>
      <c r="I13" s="30"/>
      <c r="J13" s="66">
        <v>22</v>
      </c>
      <c r="K13" s="30"/>
      <c r="L13" s="66">
        <v>4</v>
      </c>
      <c r="M13" s="30"/>
      <c r="N13" s="66">
        <v>18</v>
      </c>
      <c r="O13" s="30"/>
      <c r="P13" s="66">
        <v>8</v>
      </c>
      <c r="Q13" s="30"/>
      <c r="R13" s="66">
        <v>1</v>
      </c>
      <c r="S13" s="30"/>
      <c r="T13" s="66">
        <v>2</v>
      </c>
      <c r="U13" s="30"/>
      <c r="V13" s="66">
        <v>28</v>
      </c>
      <c r="W13" s="30"/>
      <c r="X13" s="66">
        <v>27</v>
      </c>
      <c r="Y13" s="30"/>
      <c r="Z13" s="66">
        <v>25</v>
      </c>
      <c r="AA13" s="30"/>
      <c r="AB13" s="66"/>
      <c r="AC13" s="30"/>
      <c r="AD13" s="66">
        <v>29</v>
      </c>
      <c r="AE13" s="65">
        <v>7</v>
      </c>
      <c r="AF13" s="65">
        <v>12</v>
      </c>
      <c r="AG13" s="65">
        <v>4</v>
      </c>
    </row>
    <row r="14" spans="1:33" x14ac:dyDescent="0.25">
      <c r="A14" t="s">
        <v>212</v>
      </c>
      <c r="B14" s="66">
        <v>0</v>
      </c>
      <c r="C14" s="30"/>
      <c r="D14" s="66">
        <v>16</v>
      </c>
      <c r="E14" s="30"/>
      <c r="F14" s="66">
        <v>0</v>
      </c>
      <c r="G14" s="30"/>
      <c r="H14" s="66">
        <v>1</v>
      </c>
      <c r="I14" s="30"/>
      <c r="J14" s="66">
        <v>13</v>
      </c>
      <c r="K14" s="30"/>
      <c r="L14" s="66">
        <v>2</v>
      </c>
      <c r="M14" s="30"/>
      <c r="N14" s="66">
        <v>5</v>
      </c>
      <c r="O14" s="30"/>
      <c r="P14" s="66">
        <v>7</v>
      </c>
      <c r="Q14" s="30"/>
      <c r="R14" s="66">
        <v>0</v>
      </c>
      <c r="S14" s="30"/>
      <c r="T14" s="66">
        <v>3</v>
      </c>
      <c r="U14" s="30"/>
      <c r="V14" s="66">
        <v>11</v>
      </c>
      <c r="W14" s="30"/>
      <c r="X14" s="66">
        <v>12</v>
      </c>
      <c r="Y14" s="30"/>
      <c r="Z14" s="66">
        <v>13</v>
      </c>
      <c r="AA14" s="30"/>
      <c r="AB14" s="66"/>
      <c r="AC14" s="30"/>
      <c r="AD14" s="66">
        <v>16</v>
      </c>
      <c r="AE14" s="65">
        <v>5</v>
      </c>
      <c r="AF14" s="65">
        <v>17</v>
      </c>
      <c r="AG14" s="65">
        <v>0</v>
      </c>
    </row>
    <row r="15" spans="1:33" x14ac:dyDescent="0.25">
      <c r="A15" t="s">
        <v>211</v>
      </c>
      <c r="B15" s="66">
        <v>2</v>
      </c>
      <c r="C15" s="30"/>
      <c r="D15" s="66">
        <v>24</v>
      </c>
      <c r="E15" s="30"/>
      <c r="F15" s="66">
        <v>4</v>
      </c>
      <c r="G15" s="30"/>
      <c r="H15" s="66">
        <v>1</v>
      </c>
      <c r="I15" s="30"/>
      <c r="J15" s="66">
        <v>26</v>
      </c>
      <c r="K15" s="30"/>
      <c r="L15" s="66">
        <v>3</v>
      </c>
      <c r="M15" s="30"/>
      <c r="N15" s="66">
        <v>15</v>
      </c>
      <c r="O15" s="30"/>
      <c r="P15" s="66">
        <v>12</v>
      </c>
      <c r="Q15" s="30"/>
      <c r="R15" s="66">
        <v>0</v>
      </c>
      <c r="S15" s="30"/>
      <c r="T15" s="66">
        <v>4</v>
      </c>
      <c r="U15" s="30"/>
      <c r="V15" s="66">
        <v>26</v>
      </c>
      <c r="W15" s="30"/>
      <c r="X15" s="66">
        <v>25</v>
      </c>
      <c r="Y15" s="30"/>
      <c r="Z15" s="66">
        <v>24</v>
      </c>
      <c r="AA15" s="30"/>
      <c r="AB15" s="66"/>
      <c r="AC15" s="30"/>
      <c r="AD15" s="66">
        <v>34</v>
      </c>
      <c r="AE15" s="65">
        <v>17</v>
      </c>
      <c r="AF15" s="65">
        <v>35</v>
      </c>
      <c r="AG15" s="65">
        <v>1</v>
      </c>
    </row>
    <row r="16" spans="1:33" x14ac:dyDescent="0.25">
      <c r="A16" t="s">
        <v>210</v>
      </c>
      <c r="B16" s="66">
        <v>0</v>
      </c>
      <c r="C16" s="30"/>
      <c r="D16" s="66">
        <v>13</v>
      </c>
      <c r="E16" s="30"/>
      <c r="F16" s="66">
        <v>0</v>
      </c>
      <c r="G16" s="30"/>
      <c r="H16" s="66">
        <v>0</v>
      </c>
      <c r="I16" s="30"/>
      <c r="J16" s="66">
        <v>9</v>
      </c>
      <c r="K16" s="30"/>
      <c r="L16" s="66">
        <v>4</v>
      </c>
      <c r="M16" s="30"/>
      <c r="N16" s="66">
        <v>3</v>
      </c>
      <c r="O16" s="30"/>
      <c r="P16" s="66">
        <v>6</v>
      </c>
      <c r="Q16" s="30"/>
      <c r="R16" s="66">
        <v>0</v>
      </c>
      <c r="S16" s="30"/>
      <c r="T16" s="66">
        <v>4</v>
      </c>
      <c r="U16" s="30"/>
      <c r="V16" s="66">
        <v>13</v>
      </c>
      <c r="W16" s="30"/>
      <c r="X16" s="66">
        <v>12</v>
      </c>
      <c r="Y16" s="30"/>
      <c r="Z16" s="66">
        <v>11</v>
      </c>
      <c r="AA16" s="30"/>
      <c r="AB16" s="66"/>
      <c r="AC16" s="30"/>
      <c r="AD16" s="66">
        <v>13</v>
      </c>
      <c r="AE16" s="65">
        <v>4</v>
      </c>
      <c r="AF16" s="65">
        <v>20</v>
      </c>
      <c r="AG16" s="65">
        <v>1</v>
      </c>
    </row>
    <row r="17" spans="1:33" x14ac:dyDescent="0.25">
      <c r="A17" t="s">
        <v>209</v>
      </c>
      <c r="B17" s="66">
        <v>2</v>
      </c>
      <c r="C17" s="30"/>
      <c r="D17" s="66">
        <v>19</v>
      </c>
      <c r="E17" s="30"/>
      <c r="F17" s="66">
        <v>3</v>
      </c>
      <c r="G17" s="30"/>
      <c r="H17" s="66">
        <v>4</v>
      </c>
      <c r="I17" s="30"/>
      <c r="J17" s="66">
        <v>16</v>
      </c>
      <c r="K17" s="30"/>
      <c r="L17" s="66">
        <v>4</v>
      </c>
      <c r="M17" s="30"/>
      <c r="N17" s="66">
        <v>9</v>
      </c>
      <c r="O17" s="30"/>
      <c r="P17" s="66">
        <v>6</v>
      </c>
      <c r="Q17" s="30"/>
      <c r="R17" s="66">
        <v>2</v>
      </c>
      <c r="S17" s="30"/>
      <c r="T17" s="66">
        <v>7</v>
      </c>
      <c r="U17" s="30"/>
      <c r="V17" s="66">
        <v>23</v>
      </c>
      <c r="W17" s="30"/>
      <c r="X17" s="66">
        <v>23</v>
      </c>
      <c r="Y17" s="30"/>
      <c r="Z17" s="66"/>
      <c r="AA17" s="30"/>
      <c r="AB17" s="66">
        <v>22</v>
      </c>
      <c r="AC17" s="30"/>
      <c r="AD17" s="66">
        <v>24</v>
      </c>
      <c r="AE17" s="65">
        <v>0</v>
      </c>
      <c r="AF17" s="65">
        <v>27</v>
      </c>
      <c r="AG17" s="65">
        <v>0</v>
      </c>
    </row>
    <row r="18" spans="1:33" x14ac:dyDescent="0.25">
      <c r="A18" t="s">
        <v>208</v>
      </c>
      <c r="B18" s="66">
        <v>0</v>
      </c>
      <c r="C18" s="30"/>
      <c r="D18" s="66">
        <v>27</v>
      </c>
      <c r="E18" s="30"/>
      <c r="F18" s="66">
        <v>0</v>
      </c>
      <c r="G18" s="30"/>
      <c r="H18" s="66">
        <v>1</v>
      </c>
      <c r="I18" s="30"/>
      <c r="J18" s="66">
        <v>25</v>
      </c>
      <c r="K18" s="30"/>
      <c r="L18" s="66">
        <v>1</v>
      </c>
      <c r="M18" s="30"/>
      <c r="N18" s="66">
        <v>15</v>
      </c>
      <c r="O18" s="30"/>
      <c r="P18" s="66">
        <v>4</v>
      </c>
      <c r="Q18" s="30"/>
      <c r="R18" s="66">
        <v>2</v>
      </c>
      <c r="S18" s="30"/>
      <c r="T18" s="66">
        <v>6</v>
      </c>
      <c r="U18" s="30"/>
      <c r="V18" s="66">
        <v>19</v>
      </c>
      <c r="W18" s="30"/>
      <c r="X18" s="66">
        <v>20</v>
      </c>
      <c r="Y18" s="30"/>
      <c r="Z18" s="66"/>
      <c r="AA18" s="30"/>
      <c r="AB18" s="66">
        <v>19</v>
      </c>
      <c r="AC18" s="30"/>
      <c r="AD18" s="66">
        <v>27</v>
      </c>
      <c r="AE18" s="65">
        <v>2</v>
      </c>
      <c r="AF18" s="65">
        <v>27</v>
      </c>
      <c r="AG18" s="65">
        <v>0</v>
      </c>
    </row>
    <row r="19" spans="1:33" x14ac:dyDescent="0.25">
      <c r="A19" t="s">
        <v>207</v>
      </c>
      <c r="B19" s="66">
        <v>1</v>
      </c>
      <c r="C19" s="30"/>
      <c r="D19" s="66">
        <v>26</v>
      </c>
      <c r="E19" s="30"/>
      <c r="F19" s="66">
        <v>2</v>
      </c>
      <c r="G19" s="30"/>
      <c r="H19" s="66">
        <v>2</v>
      </c>
      <c r="I19" s="30"/>
      <c r="J19" s="66">
        <v>22</v>
      </c>
      <c r="K19" s="30"/>
      <c r="L19" s="66">
        <v>3</v>
      </c>
      <c r="M19" s="30"/>
      <c r="N19" s="66">
        <v>9</v>
      </c>
      <c r="O19" s="30"/>
      <c r="P19" s="66">
        <v>13</v>
      </c>
      <c r="Q19" s="30"/>
      <c r="R19" s="66">
        <v>1</v>
      </c>
      <c r="S19" s="30"/>
      <c r="T19" s="66">
        <v>5</v>
      </c>
      <c r="U19" s="30"/>
      <c r="V19" s="66">
        <v>26</v>
      </c>
      <c r="W19" s="30"/>
      <c r="X19" s="66">
        <v>26</v>
      </c>
      <c r="Y19" s="30"/>
      <c r="Z19" s="66"/>
      <c r="AA19" s="30"/>
      <c r="AB19" s="66">
        <v>25</v>
      </c>
      <c r="AC19" s="30"/>
      <c r="AD19" s="66">
        <v>30</v>
      </c>
      <c r="AE19" s="65">
        <v>2</v>
      </c>
      <c r="AF19" s="65">
        <v>26</v>
      </c>
      <c r="AG19" s="65">
        <v>2</v>
      </c>
    </row>
    <row r="20" spans="1:33" ht="15.75" thickBot="1" x14ac:dyDescent="0.3">
      <c r="A20" t="s">
        <v>206</v>
      </c>
      <c r="B20" s="66">
        <v>0</v>
      </c>
      <c r="C20" s="30"/>
      <c r="D20" s="66">
        <v>19</v>
      </c>
      <c r="E20" s="30"/>
      <c r="F20" s="66">
        <v>4</v>
      </c>
      <c r="G20" s="30"/>
      <c r="H20" s="66">
        <v>1</v>
      </c>
      <c r="I20" s="30"/>
      <c r="J20" s="66">
        <v>15</v>
      </c>
      <c r="K20" s="30"/>
      <c r="L20" s="66">
        <v>8</v>
      </c>
      <c r="M20" s="30"/>
      <c r="N20" s="66">
        <v>16</v>
      </c>
      <c r="O20" s="30"/>
      <c r="P20" s="66">
        <v>3</v>
      </c>
      <c r="Q20" s="30"/>
      <c r="R20" s="66">
        <v>0</v>
      </c>
      <c r="S20" s="30"/>
      <c r="T20" s="66">
        <v>5</v>
      </c>
      <c r="U20" s="30"/>
      <c r="V20" s="66">
        <v>20</v>
      </c>
      <c r="W20" s="30"/>
      <c r="X20" s="66">
        <v>20</v>
      </c>
      <c r="Y20" s="30"/>
      <c r="Z20" s="66"/>
      <c r="AA20" s="30"/>
      <c r="AB20" s="66">
        <v>17</v>
      </c>
      <c r="AC20" s="30"/>
      <c r="AD20" s="66">
        <v>26</v>
      </c>
      <c r="AE20" s="65">
        <v>2</v>
      </c>
      <c r="AF20" s="65">
        <v>35</v>
      </c>
      <c r="AG20" s="65">
        <v>0</v>
      </c>
    </row>
    <row r="21" spans="1:33" s="4" customFormat="1" ht="15.75" thickBot="1" x14ac:dyDescent="0.3">
      <c r="A21" s="7" t="s">
        <v>4</v>
      </c>
      <c r="B21" s="6">
        <f>+SUM(B13:B20)</f>
        <v>5</v>
      </c>
      <c r="C21" s="64"/>
      <c r="D21" s="6">
        <f>+SUM(D13:D20)</f>
        <v>172</v>
      </c>
      <c r="E21" s="64"/>
      <c r="F21" s="6">
        <f>+SUM(F13:F20)</f>
        <v>14</v>
      </c>
      <c r="G21" s="64"/>
      <c r="H21" s="6">
        <f>+SUM(H13:H20)</f>
        <v>13</v>
      </c>
      <c r="I21" s="64"/>
      <c r="J21" s="6">
        <f>+SUM(J13:J20)</f>
        <v>148</v>
      </c>
      <c r="K21" s="64"/>
      <c r="L21" s="6">
        <f>+SUM(L13:L20)</f>
        <v>29</v>
      </c>
      <c r="M21" s="64"/>
      <c r="N21" s="6">
        <f>+SUM(N13:N20)</f>
        <v>90</v>
      </c>
      <c r="O21" s="64"/>
      <c r="P21" s="6">
        <f>+SUM(P13:P20)</f>
        <v>59</v>
      </c>
      <c r="Q21" s="64"/>
      <c r="R21" s="6">
        <f>+SUM(R13:R20)</f>
        <v>6</v>
      </c>
      <c r="S21" s="64"/>
      <c r="T21" s="6">
        <f>+SUM(T13:T20)</f>
        <v>36</v>
      </c>
      <c r="U21" s="64"/>
      <c r="V21" s="6">
        <f>+SUM(V13:V20)</f>
        <v>166</v>
      </c>
      <c r="W21" s="64"/>
      <c r="X21" s="6">
        <f>+SUM(X13:X20)</f>
        <v>165</v>
      </c>
      <c r="Y21" s="64"/>
      <c r="Z21" s="6">
        <f>+SUM(Z13:Z20)</f>
        <v>73</v>
      </c>
      <c r="AA21" s="64"/>
      <c r="AB21" s="6">
        <f>+SUM(AB13:AB20)</f>
        <v>83</v>
      </c>
      <c r="AC21" s="64"/>
      <c r="AD21" s="6">
        <f>+SUM(AD13:AD20)</f>
        <v>199</v>
      </c>
      <c r="AE21" s="6">
        <f>+SUM(AE13:AE20)</f>
        <v>39</v>
      </c>
      <c r="AF21" s="6">
        <f>+SUM(AF13:AF20)</f>
        <v>199</v>
      </c>
      <c r="AG21" s="6">
        <f>+SUM(AG13:AG20)</f>
        <v>8</v>
      </c>
    </row>
    <row r="22" spans="1:33" s="110" customFormat="1" x14ac:dyDescent="0.25">
      <c r="A22" s="12" t="s">
        <v>3</v>
      </c>
      <c r="B22" s="120">
        <v>0</v>
      </c>
      <c r="D22" s="120">
        <v>35</v>
      </c>
      <c r="F22" s="120">
        <v>1</v>
      </c>
      <c r="H22" s="120">
        <v>2</v>
      </c>
      <c r="J22" s="120">
        <v>28</v>
      </c>
      <c r="L22" s="120">
        <v>4</v>
      </c>
      <c r="N22" s="120">
        <v>18</v>
      </c>
      <c r="P22" s="120">
        <v>12</v>
      </c>
      <c r="R22" s="120">
        <v>0</v>
      </c>
      <c r="T22" s="120">
        <v>6</v>
      </c>
      <c r="V22" s="120">
        <v>34</v>
      </c>
      <c r="X22" s="120">
        <v>34</v>
      </c>
      <c r="Z22" s="120">
        <v>30</v>
      </c>
      <c r="AB22" s="120">
        <v>3</v>
      </c>
    </row>
    <row r="23" spans="1:33" s="110" customFormat="1" x14ac:dyDescent="0.25">
      <c r="A23" s="12" t="s">
        <v>2</v>
      </c>
      <c r="B23" s="121">
        <v>1</v>
      </c>
      <c r="D23" s="121">
        <v>173</v>
      </c>
      <c r="F23" s="121">
        <v>14</v>
      </c>
      <c r="H23" s="121">
        <v>11</v>
      </c>
      <c r="J23" s="121">
        <v>157</v>
      </c>
      <c r="L23" s="121">
        <v>20</v>
      </c>
      <c r="N23" s="121">
        <v>58</v>
      </c>
      <c r="P23" s="121">
        <v>104</v>
      </c>
      <c r="R23" s="121">
        <v>1</v>
      </c>
      <c r="T23" s="121">
        <v>24</v>
      </c>
      <c r="V23" s="121">
        <v>171</v>
      </c>
      <c r="X23" s="121">
        <v>166</v>
      </c>
      <c r="Z23" s="121">
        <v>73</v>
      </c>
      <c r="AB23" s="121">
        <v>100</v>
      </c>
    </row>
    <row r="24" spans="1:33" x14ac:dyDescent="0.25">
      <c r="A24" s="9" t="s">
        <v>65</v>
      </c>
      <c r="B24" s="66">
        <v>0</v>
      </c>
      <c r="D24" s="66">
        <v>6</v>
      </c>
      <c r="F24" s="66">
        <v>1</v>
      </c>
      <c r="H24" s="66">
        <v>1</v>
      </c>
      <c r="J24" s="66">
        <v>5</v>
      </c>
      <c r="L24" s="66">
        <v>1</v>
      </c>
      <c r="N24" s="66">
        <v>3</v>
      </c>
      <c r="P24" s="66">
        <v>1</v>
      </c>
      <c r="R24" s="66">
        <v>0</v>
      </c>
      <c r="T24" s="66">
        <v>4</v>
      </c>
      <c r="V24" s="66">
        <v>6</v>
      </c>
      <c r="X24" s="66">
        <v>5</v>
      </c>
      <c r="Z24" s="66">
        <v>5</v>
      </c>
      <c r="AB24" s="66">
        <f>1</f>
        <v>1</v>
      </c>
    </row>
    <row r="25" spans="1:33" s="97" customFormat="1" ht="15.75" thickBot="1" x14ac:dyDescent="0.3">
      <c r="A25" s="240" t="s">
        <v>304</v>
      </c>
      <c r="B25" s="194">
        <v>0</v>
      </c>
      <c r="D25" s="194">
        <f>1+1</f>
        <v>2</v>
      </c>
      <c r="F25" s="194">
        <v>0</v>
      </c>
      <c r="H25" s="194">
        <v>0</v>
      </c>
      <c r="J25" s="194">
        <v>1</v>
      </c>
      <c r="L25" s="194">
        <v>0</v>
      </c>
      <c r="N25" s="194">
        <v>0</v>
      </c>
      <c r="P25" s="194">
        <v>1</v>
      </c>
      <c r="R25" s="194">
        <v>0</v>
      </c>
      <c r="T25" s="194">
        <v>0</v>
      </c>
      <c r="V25" s="194">
        <v>1</v>
      </c>
      <c r="X25" s="194">
        <v>1</v>
      </c>
      <c r="Z25" s="194">
        <v>1</v>
      </c>
      <c r="AB25" s="194">
        <v>0</v>
      </c>
    </row>
    <row r="26" spans="1:33" s="4" customFormat="1" ht="15.75" thickBot="1" x14ac:dyDescent="0.3">
      <c r="A26" s="4" t="s">
        <v>0</v>
      </c>
      <c r="B26" s="6">
        <f>+SUM(B21:B25)</f>
        <v>6</v>
      </c>
      <c r="D26" s="6">
        <f>+SUM(D21:D25)</f>
        <v>388</v>
      </c>
      <c r="F26" s="6">
        <f>+SUM(F21:F25)</f>
        <v>30</v>
      </c>
      <c r="H26" s="6">
        <f>+SUM(H21:H25)</f>
        <v>27</v>
      </c>
      <c r="J26" s="6">
        <f>+SUM(J21:J25)</f>
        <v>339</v>
      </c>
      <c r="L26" s="6">
        <f>+SUM(L21:L25)</f>
        <v>54</v>
      </c>
      <c r="N26" s="6">
        <f>+SUM(N21:N25)</f>
        <v>169</v>
      </c>
      <c r="P26" s="6">
        <f>+SUM(P21:P25)</f>
        <v>177</v>
      </c>
      <c r="R26" s="6">
        <f>+SUM(R21:R25)</f>
        <v>7</v>
      </c>
      <c r="T26" s="6">
        <f>+SUM(T21:T25)</f>
        <v>70</v>
      </c>
      <c r="V26" s="6">
        <f>+SUM(V21:V25)</f>
        <v>378</v>
      </c>
      <c r="X26" s="6">
        <f>+SUM(X21:X25)</f>
        <v>371</v>
      </c>
      <c r="Z26" s="6">
        <f>+SUM(Z21:Z25)</f>
        <v>182</v>
      </c>
      <c r="AB26" s="6">
        <f>+SUM(AB21:AB25)</f>
        <v>187</v>
      </c>
    </row>
    <row r="36" spans="2:2" x14ac:dyDescent="0.25">
      <c r="B36" s="1"/>
    </row>
    <row r="37" spans="2:2" x14ac:dyDescent="0.25">
      <c r="B37" s="7"/>
    </row>
    <row r="38" spans="2:2" x14ac:dyDescent="0.25">
      <c r="B38" s="12"/>
    </row>
    <row r="39" spans="2:2" x14ac:dyDescent="0.25">
      <c r="B39" s="63"/>
    </row>
    <row r="40" spans="2:2" x14ac:dyDescent="0.25">
      <c r="B40" s="9"/>
    </row>
    <row r="41" spans="2:2" x14ac:dyDescent="0.25">
      <c r="B41" s="7"/>
    </row>
    <row r="44" spans="2:2" x14ac:dyDescent="0.25">
      <c r="B44" s="2"/>
    </row>
    <row r="50" spans="2:2" x14ac:dyDescent="0.25">
      <c r="B50" s="2"/>
    </row>
    <row r="53" spans="2:2" x14ac:dyDescent="0.25">
      <c r="B53" s="2"/>
    </row>
  </sheetData>
  <mergeCells count="29">
    <mergeCell ref="AB11:AB12"/>
    <mergeCell ref="AD11:AD12"/>
    <mergeCell ref="AE11:AE12"/>
    <mergeCell ref="AF11:AF12"/>
    <mergeCell ref="AG11:AG12"/>
    <mergeCell ref="P11:P12"/>
    <mergeCell ref="R11:R12"/>
    <mergeCell ref="T11:T12"/>
    <mergeCell ref="V11:V12"/>
    <mergeCell ref="X11:X12"/>
    <mergeCell ref="Z11:Z12"/>
    <mergeCell ref="AD8:AG10"/>
    <mergeCell ref="B11:B12"/>
    <mergeCell ref="D11:D12"/>
    <mergeCell ref="F11:F12"/>
    <mergeCell ref="H11:H12"/>
    <mergeCell ref="I11:I12"/>
    <mergeCell ref="J11:J12"/>
    <mergeCell ref="L11:L12"/>
    <mergeCell ref="N11:N12"/>
    <mergeCell ref="O11:O12"/>
    <mergeCell ref="B2:F4"/>
    <mergeCell ref="H2:L4"/>
    <mergeCell ref="N2:T4"/>
    <mergeCell ref="V2:X2"/>
    <mergeCell ref="Z2:Z4"/>
    <mergeCell ref="AB2:AB4"/>
    <mergeCell ref="V3:V4"/>
    <mergeCell ref="X3:X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50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7.7109375" bestFit="1" customWidth="1"/>
    <col min="2" max="2" width="12.140625" customWidth="1"/>
    <col min="3" max="3" width="1.7109375" customWidth="1"/>
    <col min="4" max="4" width="12.140625" customWidth="1"/>
    <col min="5" max="5" width="1.7109375" customWidth="1"/>
    <col min="6" max="6" width="14.7109375" bestFit="1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2" width="12.140625" customWidth="1"/>
    <col min="13" max="13" width="1.7109375" customWidth="1"/>
    <col min="14" max="14" width="12.140625" customWidth="1"/>
    <col min="15" max="15" width="1.7109375" customWidth="1"/>
    <col min="16" max="16" width="12.140625" customWidth="1"/>
    <col min="17" max="17" width="1.7109375" customWidth="1"/>
    <col min="18" max="18" width="12.140625" customWidth="1"/>
    <col min="19" max="19" width="1.7109375" customWidth="1"/>
    <col min="20" max="20" width="12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28" width="13.140625" customWidth="1"/>
    <col min="29" max="29" width="1.7109375" customWidth="1"/>
    <col min="30" max="30" width="13.140625" customWidth="1"/>
    <col min="31" max="31" width="1.7109375" customWidth="1"/>
    <col min="32" max="35" width="12" customWidth="1"/>
  </cols>
  <sheetData>
    <row r="2" spans="1:35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49"/>
      <c r="V2" s="179" t="str">
        <f>+'Lead Sheet (D)'!Z2</f>
        <v>County Commissioner</v>
      </c>
      <c r="W2" s="180"/>
      <c r="X2" s="181"/>
      <c r="Y2" s="49"/>
      <c r="Z2" s="165" t="s">
        <v>82</v>
      </c>
      <c r="AA2" s="49"/>
      <c r="AB2" s="150" t="s">
        <v>81</v>
      </c>
      <c r="AD2" s="150" t="s">
        <v>80</v>
      </c>
    </row>
    <row r="3" spans="1:35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49"/>
      <c r="V3" s="156" t="str">
        <f>+'Lead Sheet (D)'!Z3</f>
        <v>at-Large</v>
      </c>
      <c r="W3" s="87"/>
      <c r="X3" s="144" t="str">
        <f>+'Lead Sheet (D)'!AB3</f>
        <v>District 2</v>
      </c>
      <c r="Y3" s="49"/>
      <c r="Z3" s="166"/>
      <c r="AA3" s="49"/>
      <c r="AB3" s="151"/>
      <c r="AD3" s="151"/>
    </row>
    <row r="4" spans="1:35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49"/>
      <c r="V4" s="157"/>
      <c r="W4" s="86"/>
      <c r="X4" s="147"/>
      <c r="Y4" s="49"/>
      <c r="Z4" s="167"/>
      <c r="AA4" s="49"/>
      <c r="AB4" s="152"/>
      <c r="AD4" s="152"/>
    </row>
    <row r="5" spans="1:35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U5" s="53"/>
      <c r="V5" s="49"/>
      <c r="W5" s="53"/>
      <c r="X5" s="53"/>
      <c r="Y5" s="53"/>
      <c r="Z5" s="49"/>
      <c r="AA5" s="53"/>
      <c r="AB5" s="50"/>
    </row>
    <row r="6" spans="1:35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43"/>
      <c r="V6" s="129"/>
      <c r="W6" s="43"/>
      <c r="X6" s="129"/>
      <c r="Y6" s="43"/>
      <c r="Z6" s="44"/>
      <c r="AA6" s="43"/>
      <c r="AB6" s="126"/>
      <c r="AD6" s="123"/>
    </row>
    <row r="7" spans="1:35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35"/>
      <c r="V7" s="130" t="str">
        <f>+'Lead Sheet (D)'!Z7</f>
        <v>Kim</v>
      </c>
      <c r="W7" s="35"/>
      <c r="X7" s="130" t="str">
        <f>+'Lead Sheet (D)'!AB7</f>
        <v>Joanne</v>
      </c>
      <c r="Y7" s="35"/>
      <c r="Z7" s="36" t="s">
        <v>339</v>
      </c>
      <c r="AA7" s="35"/>
      <c r="AB7" s="124" t="s">
        <v>340</v>
      </c>
      <c r="AD7" s="124" t="s">
        <v>341</v>
      </c>
    </row>
    <row r="8" spans="1:35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35"/>
      <c r="V8" s="130" t="str">
        <f>+'Lead Sheet (D)'!Z8</f>
        <v>O'BRIEN</v>
      </c>
      <c r="W8" s="35"/>
      <c r="X8" s="130" t="str">
        <f>+'Lead Sheet (D)'!AB8</f>
        <v>FAMULARO</v>
      </c>
      <c r="Y8" s="35"/>
      <c r="Z8" s="36" t="s">
        <v>342</v>
      </c>
      <c r="AA8" s="35"/>
      <c r="AB8" s="124" t="s">
        <v>343</v>
      </c>
      <c r="AD8" s="124" t="s">
        <v>344</v>
      </c>
      <c r="AF8" s="139" t="s">
        <v>57</v>
      </c>
      <c r="AG8" s="140"/>
      <c r="AH8" s="140"/>
      <c r="AI8" s="141"/>
    </row>
    <row r="9" spans="1:35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35"/>
      <c r="V9" s="226"/>
      <c r="W9" s="35"/>
      <c r="X9" s="226"/>
      <c r="Y9" s="35"/>
      <c r="Z9" s="219"/>
      <c r="AA9" s="35"/>
      <c r="AB9" s="200"/>
      <c r="AD9" s="200"/>
      <c r="AF9" s="142"/>
      <c r="AG9" s="168"/>
      <c r="AH9" s="168"/>
      <c r="AI9" s="144"/>
    </row>
    <row r="10" spans="1:35" ht="5.0999999999999996" customHeight="1" thickBot="1" x14ac:dyDescent="0.3">
      <c r="A10" s="30"/>
      <c r="B10" s="117"/>
      <c r="AF10" s="169"/>
      <c r="AG10" s="170"/>
      <c r="AH10" s="170"/>
      <c r="AI10" s="171"/>
    </row>
    <row r="11" spans="1:35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78"/>
      <c r="J11" s="163" t="s">
        <v>73</v>
      </c>
      <c r="L11" s="163" t="s">
        <v>73</v>
      </c>
      <c r="N11" s="163" t="s">
        <v>73</v>
      </c>
      <c r="O11" s="178"/>
      <c r="P11" s="163" t="s">
        <v>73</v>
      </c>
      <c r="R11" s="163" t="s">
        <v>73</v>
      </c>
      <c r="T11" s="163" t="s">
        <v>73</v>
      </c>
      <c r="V11" s="163" t="s">
        <v>73</v>
      </c>
      <c r="X11" s="163" t="s">
        <v>73</v>
      </c>
      <c r="Z11" s="163" t="s">
        <v>73</v>
      </c>
      <c r="AB11" s="163" t="s">
        <v>73</v>
      </c>
      <c r="AD11" s="163" t="s">
        <v>73</v>
      </c>
      <c r="AF11" s="172" t="s">
        <v>45</v>
      </c>
      <c r="AG11" s="174" t="s">
        <v>3</v>
      </c>
      <c r="AH11" s="174" t="s">
        <v>2</v>
      </c>
      <c r="AI11" s="176" t="s">
        <v>72</v>
      </c>
    </row>
    <row r="12" spans="1:35" ht="15.75" thickBot="1" x14ac:dyDescent="0.3">
      <c r="A12" s="30"/>
      <c r="B12" s="164"/>
      <c r="C12" s="118"/>
      <c r="D12" s="164"/>
      <c r="E12" s="118"/>
      <c r="F12" s="164"/>
      <c r="H12" s="164"/>
      <c r="I12" s="178"/>
      <c r="J12" s="164"/>
      <c r="L12" s="164"/>
      <c r="N12" s="164"/>
      <c r="O12" s="178"/>
      <c r="P12" s="164"/>
      <c r="R12" s="164"/>
      <c r="T12" s="164"/>
      <c r="V12" s="164"/>
      <c r="X12" s="164"/>
      <c r="Z12" s="164"/>
      <c r="AB12" s="164"/>
      <c r="AD12" s="164"/>
      <c r="AF12" s="173"/>
      <c r="AG12" s="175"/>
      <c r="AH12" s="175"/>
      <c r="AI12" s="177"/>
    </row>
    <row r="13" spans="1:35" x14ac:dyDescent="0.25">
      <c r="A13" t="s">
        <v>71</v>
      </c>
      <c r="B13" s="67">
        <v>3</v>
      </c>
      <c r="C13" s="30"/>
      <c r="D13" s="66">
        <v>38</v>
      </c>
      <c r="E13" s="30"/>
      <c r="F13" s="66">
        <v>5</v>
      </c>
      <c r="G13" s="30"/>
      <c r="H13" s="66">
        <v>2</v>
      </c>
      <c r="I13" s="30"/>
      <c r="J13" s="66">
        <v>34</v>
      </c>
      <c r="K13" s="30"/>
      <c r="L13" s="66">
        <v>9</v>
      </c>
      <c r="M13" s="30"/>
      <c r="N13" s="66">
        <v>21</v>
      </c>
      <c r="O13" s="30"/>
      <c r="P13" s="66">
        <v>21</v>
      </c>
      <c r="Q13" s="30"/>
      <c r="R13" s="66">
        <v>1</v>
      </c>
      <c r="S13" s="30"/>
      <c r="T13" s="66">
        <v>4</v>
      </c>
      <c r="U13" s="30"/>
      <c r="V13" s="66">
        <v>45</v>
      </c>
      <c r="W13" s="30"/>
      <c r="X13" s="66">
        <v>42</v>
      </c>
      <c r="Y13" s="30"/>
      <c r="Z13" s="66">
        <v>45</v>
      </c>
      <c r="AA13" s="30"/>
      <c r="AB13" s="66">
        <v>41</v>
      </c>
      <c r="AC13" s="30"/>
      <c r="AD13" s="66"/>
      <c r="AE13" s="30"/>
      <c r="AF13" s="66">
        <v>47</v>
      </c>
      <c r="AG13" s="65">
        <v>5</v>
      </c>
      <c r="AH13" s="65">
        <v>35</v>
      </c>
      <c r="AI13" s="65">
        <v>1</v>
      </c>
    </row>
    <row r="14" spans="1:35" x14ac:dyDescent="0.25">
      <c r="A14" t="s">
        <v>70</v>
      </c>
      <c r="B14" s="66">
        <v>1</v>
      </c>
      <c r="C14" s="30"/>
      <c r="D14" s="66">
        <v>37</v>
      </c>
      <c r="E14" s="30"/>
      <c r="F14" s="66">
        <v>5</v>
      </c>
      <c r="G14" s="30"/>
      <c r="H14" s="66">
        <v>5</v>
      </c>
      <c r="I14" s="30"/>
      <c r="J14" s="66">
        <v>40</v>
      </c>
      <c r="K14" s="30"/>
      <c r="L14" s="66">
        <v>2</v>
      </c>
      <c r="M14" s="30"/>
      <c r="N14" s="66">
        <v>21</v>
      </c>
      <c r="O14" s="30"/>
      <c r="P14" s="66">
        <v>17</v>
      </c>
      <c r="Q14" s="30"/>
      <c r="R14" s="66">
        <v>2</v>
      </c>
      <c r="S14" s="30"/>
      <c r="T14" s="66">
        <v>6</v>
      </c>
      <c r="U14" s="30"/>
      <c r="V14" s="66">
        <v>45</v>
      </c>
      <c r="W14" s="30"/>
      <c r="X14" s="66">
        <v>45</v>
      </c>
      <c r="Y14" s="30"/>
      <c r="Z14" s="66">
        <v>46</v>
      </c>
      <c r="AA14" s="30"/>
      <c r="AB14" s="66">
        <v>45</v>
      </c>
      <c r="AC14" s="30"/>
      <c r="AD14" s="66"/>
      <c r="AE14" s="30"/>
      <c r="AF14" s="66">
        <v>47</v>
      </c>
      <c r="AG14" s="65">
        <v>7</v>
      </c>
      <c r="AH14" s="65">
        <v>56</v>
      </c>
      <c r="AI14" s="65">
        <v>5</v>
      </c>
    </row>
    <row r="15" spans="1:35" x14ac:dyDescent="0.25">
      <c r="A15" t="s">
        <v>69</v>
      </c>
      <c r="B15" s="66">
        <v>0</v>
      </c>
      <c r="C15" s="30"/>
      <c r="D15" s="66">
        <v>27</v>
      </c>
      <c r="E15" s="30"/>
      <c r="F15" s="66">
        <v>2</v>
      </c>
      <c r="G15" s="30"/>
      <c r="H15" s="66">
        <v>3</v>
      </c>
      <c r="I15" s="30"/>
      <c r="J15" s="66">
        <v>22</v>
      </c>
      <c r="K15" s="30"/>
      <c r="L15" s="66">
        <v>4</v>
      </c>
      <c r="M15" s="30"/>
      <c r="N15" s="66">
        <v>12</v>
      </c>
      <c r="O15" s="30"/>
      <c r="P15" s="66">
        <v>13</v>
      </c>
      <c r="Q15" s="30"/>
      <c r="R15" s="66">
        <v>1</v>
      </c>
      <c r="S15" s="30"/>
      <c r="T15" s="66">
        <v>5</v>
      </c>
      <c r="U15" s="30"/>
      <c r="V15" s="66">
        <v>25</v>
      </c>
      <c r="W15" s="30"/>
      <c r="X15" s="66">
        <v>24</v>
      </c>
      <c r="Y15" s="30"/>
      <c r="Z15" s="66">
        <v>28</v>
      </c>
      <c r="AA15" s="30"/>
      <c r="AB15" s="66">
        <v>24</v>
      </c>
      <c r="AC15" s="30"/>
      <c r="AD15" s="66"/>
      <c r="AE15" s="30"/>
      <c r="AF15" s="66">
        <v>31</v>
      </c>
      <c r="AG15" s="65">
        <v>5</v>
      </c>
      <c r="AH15" s="65">
        <v>27</v>
      </c>
      <c r="AI15" s="65">
        <v>3</v>
      </c>
    </row>
    <row r="16" spans="1:35" x14ac:dyDescent="0.25">
      <c r="A16" t="s">
        <v>68</v>
      </c>
      <c r="B16" s="66">
        <v>1</v>
      </c>
      <c r="C16" s="30"/>
      <c r="D16" s="66">
        <v>41</v>
      </c>
      <c r="E16" s="30"/>
      <c r="F16" s="66">
        <v>3</v>
      </c>
      <c r="G16" s="30"/>
      <c r="H16" s="66">
        <v>2</v>
      </c>
      <c r="I16" s="30"/>
      <c r="J16" s="66">
        <v>36</v>
      </c>
      <c r="K16" s="30"/>
      <c r="L16" s="66">
        <v>7</v>
      </c>
      <c r="M16" s="30"/>
      <c r="N16" s="66">
        <v>19</v>
      </c>
      <c r="O16" s="30"/>
      <c r="P16" s="66">
        <v>17</v>
      </c>
      <c r="Q16" s="30"/>
      <c r="R16" s="66">
        <v>2</v>
      </c>
      <c r="S16" s="30"/>
      <c r="T16" s="66">
        <v>7</v>
      </c>
      <c r="U16" s="30"/>
      <c r="V16" s="66">
        <v>41</v>
      </c>
      <c r="W16" s="30"/>
      <c r="X16" s="66">
        <v>40</v>
      </c>
      <c r="Y16" s="30"/>
      <c r="Z16" s="66">
        <v>43</v>
      </c>
      <c r="AA16" s="30"/>
      <c r="AB16" s="66"/>
      <c r="AC16" s="30"/>
      <c r="AD16" s="66">
        <v>41</v>
      </c>
      <c r="AE16" s="30"/>
      <c r="AF16" s="66">
        <v>46</v>
      </c>
      <c r="AG16" s="65">
        <v>6</v>
      </c>
      <c r="AH16" s="65">
        <v>26</v>
      </c>
      <c r="AI16" s="65">
        <v>1</v>
      </c>
    </row>
    <row r="17" spans="1:35" x14ac:dyDescent="0.25">
      <c r="A17" t="s">
        <v>67</v>
      </c>
      <c r="B17" s="66">
        <v>1</v>
      </c>
      <c r="C17" s="30"/>
      <c r="D17" s="66">
        <v>41</v>
      </c>
      <c r="E17" s="30"/>
      <c r="F17" s="66">
        <v>2</v>
      </c>
      <c r="G17" s="30"/>
      <c r="H17" s="66">
        <v>6</v>
      </c>
      <c r="I17" s="30"/>
      <c r="J17" s="66">
        <v>37</v>
      </c>
      <c r="K17" s="30"/>
      <c r="L17" s="66">
        <v>3</v>
      </c>
      <c r="M17" s="30"/>
      <c r="N17" s="66">
        <v>20</v>
      </c>
      <c r="O17" s="30"/>
      <c r="P17" s="66">
        <v>15</v>
      </c>
      <c r="Q17" s="30"/>
      <c r="R17" s="66">
        <v>2</v>
      </c>
      <c r="S17" s="30"/>
      <c r="T17" s="66">
        <v>10</v>
      </c>
      <c r="U17" s="30"/>
      <c r="V17" s="66">
        <v>40</v>
      </c>
      <c r="W17" s="30"/>
      <c r="X17" s="66">
        <v>42</v>
      </c>
      <c r="Y17" s="30"/>
      <c r="Z17" s="66">
        <v>47</v>
      </c>
      <c r="AA17" s="30"/>
      <c r="AB17" s="66"/>
      <c r="AC17" s="30"/>
      <c r="AD17" s="66">
        <v>42</v>
      </c>
      <c r="AE17" s="30"/>
      <c r="AF17" s="66">
        <v>49</v>
      </c>
      <c r="AG17" s="65">
        <v>7</v>
      </c>
      <c r="AH17" s="65">
        <v>27</v>
      </c>
      <c r="AI17" s="65">
        <v>1</v>
      </c>
    </row>
    <row r="18" spans="1:35" ht="15.75" thickBot="1" x14ac:dyDescent="0.3">
      <c r="A18" t="s">
        <v>66</v>
      </c>
      <c r="B18" s="66">
        <v>2</v>
      </c>
      <c r="C18" s="30"/>
      <c r="D18" s="66">
        <v>33</v>
      </c>
      <c r="E18" s="30"/>
      <c r="F18" s="66">
        <v>3</v>
      </c>
      <c r="G18" s="30"/>
      <c r="H18" s="66">
        <v>1</v>
      </c>
      <c r="I18" s="30"/>
      <c r="J18" s="66">
        <v>34</v>
      </c>
      <c r="K18" s="30"/>
      <c r="L18" s="66">
        <v>3</v>
      </c>
      <c r="M18" s="30"/>
      <c r="N18" s="66">
        <v>17</v>
      </c>
      <c r="O18" s="30"/>
      <c r="P18" s="66">
        <v>17</v>
      </c>
      <c r="Q18" s="30"/>
      <c r="R18" s="66">
        <v>0</v>
      </c>
      <c r="S18" s="30"/>
      <c r="T18" s="66">
        <v>5</v>
      </c>
      <c r="U18" s="30"/>
      <c r="V18" s="66">
        <v>37</v>
      </c>
      <c r="W18" s="30"/>
      <c r="X18" s="66">
        <v>37</v>
      </c>
      <c r="Y18" s="30"/>
      <c r="Z18" s="66">
        <v>38</v>
      </c>
      <c r="AA18" s="30"/>
      <c r="AB18" s="66"/>
      <c r="AC18" s="30"/>
      <c r="AD18" s="66">
        <v>37</v>
      </c>
      <c r="AE18" s="30"/>
      <c r="AF18" s="66">
        <v>40</v>
      </c>
      <c r="AG18" s="65">
        <v>3</v>
      </c>
      <c r="AH18" s="65">
        <v>47</v>
      </c>
      <c r="AI18" s="65">
        <v>1</v>
      </c>
    </row>
    <row r="19" spans="1:35" s="4" customFormat="1" ht="15.75" thickBot="1" x14ac:dyDescent="0.3">
      <c r="A19" s="7" t="s">
        <v>4</v>
      </c>
      <c r="B19" s="6">
        <f>+SUM(B13:B18)</f>
        <v>8</v>
      </c>
      <c r="C19" s="64"/>
      <c r="D19" s="6">
        <f>+SUM(D13:D18)</f>
        <v>217</v>
      </c>
      <c r="E19" s="64"/>
      <c r="F19" s="6">
        <f>+SUM(F13:F18)</f>
        <v>20</v>
      </c>
      <c r="G19" s="64"/>
      <c r="H19" s="6">
        <f>+SUM(H13:H18)</f>
        <v>19</v>
      </c>
      <c r="I19" s="64"/>
      <c r="J19" s="6">
        <f>+SUM(J13:J18)</f>
        <v>203</v>
      </c>
      <c r="K19" s="64"/>
      <c r="L19" s="6">
        <f>+SUM(L13:L18)</f>
        <v>28</v>
      </c>
      <c r="M19" s="64"/>
      <c r="N19" s="6">
        <f>+SUM(N13:N18)</f>
        <v>110</v>
      </c>
      <c r="O19" s="64"/>
      <c r="P19" s="6">
        <f>+SUM(P13:P18)</f>
        <v>100</v>
      </c>
      <c r="Q19" s="64"/>
      <c r="R19" s="6">
        <f>+SUM(R13:R18)</f>
        <v>8</v>
      </c>
      <c r="S19" s="64"/>
      <c r="T19" s="6">
        <f>+SUM(T13:T18)</f>
        <v>37</v>
      </c>
      <c r="U19" s="64"/>
      <c r="V19" s="6">
        <f>+SUM(V13:V18)</f>
        <v>233</v>
      </c>
      <c r="W19" s="64"/>
      <c r="X19" s="6">
        <f>+SUM(X13:X18)</f>
        <v>230</v>
      </c>
      <c r="Y19" s="64"/>
      <c r="Z19" s="6">
        <f>+SUM(Z13:Z18)</f>
        <v>247</v>
      </c>
      <c r="AA19" s="64"/>
      <c r="AB19" s="6">
        <f>+SUM(AB13:AB18)</f>
        <v>110</v>
      </c>
      <c r="AC19" s="64"/>
      <c r="AD19" s="6">
        <f>+SUM(AD13:AD18)</f>
        <v>120</v>
      </c>
      <c r="AE19" s="64"/>
      <c r="AF19" s="6">
        <f>+SUM(AF13:AF18)</f>
        <v>260</v>
      </c>
      <c r="AG19" s="6">
        <f>+SUM(AG13:AG18)</f>
        <v>33</v>
      </c>
      <c r="AH19" s="6">
        <f>+SUM(AH13:AH18)</f>
        <v>218</v>
      </c>
      <c r="AI19" s="6">
        <f>+SUM(AI13:AI18)</f>
        <v>12</v>
      </c>
    </row>
    <row r="20" spans="1:35" s="185" customFormat="1" x14ac:dyDescent="0.25">
      <c r="A20" s="12" t="s">
        <v>3</v>
      </c>
      <c r="B20" s="120">
        <v>0</v>
      </c>
      <c r="C20" s="227"/>
      <c r="D20" s="120">
        <v>29</v>
      </c>
      <c r="E20" s="227"/>
      <c r="F20" s="120">
        <v>0</v>
      </c>
      <c r="G20" s="227"/>
      <c r="H20" s="120">
        <v>1</v>
      </c>
      <c r="I20" s="227"/>
      <c r="J20" s="120">
        <v>27</v>
      </c>
      <c r="K20" s="227"/>
      <c r="L20" s="120">
        <v>5</v>
      </c>
      <c r="M20" s="227"/>
      <c r="N20" s="120">
        <v>14</v>
      </c>
      <c r="O20" s="227"/>
      <c r="P20" s="120">
        <v>17</v>
      </c>
      <c r="Q20" s="227"/>
      <c r="R20" s="120">
        <v>0</v>
      </c>
      <c r="S20" s="227"/>
      <c r="T20" s="120">
        <v>2</v>
      </c>
      <c r="U20" s="227"/>
      <c r="V20" s="120">
        <v>28</v>
      </c>
      <c r="W20" s="227"/>
      <c r="X20" s="120">
        <v>28</v>
      </c>
      <c r="Y20" s="227"/>
      <c r="Z20" s="120">
        <v>29</v>
      </c>
      <c r="AA20" s="227"/>
      <c r="AB20" s="120">
        <v>13</v>
      </c>
      <c r="AC20" s="227"/>
      <c r="AD20" s="120">
        <v>14</v>
      </c>
    </row>
    <row r="21" spans="1:35" s="185" customFormat="1" x14ac:dyDescent="0.25">
      <c r="A21" s="12" t="s">
        <v>2</v>
      </c>
      <c r="B21" s="121">
        <v>1</v>
      </c>
      <c r="C21" s="227"/>
      <c r="D21" s="121">
        <v>193</v>
      </c>
      <c r="E21" s="227"/>
      <c r="F21" s="121">
        <v>9</v>
      </c>
      <c r="G21" s="227"/>
      <c r="H21" s="121">
        <v>22</v>
      </c>
      <c r="I21" s="227"/>
      <c r="J21" s="121">
        <v>169</v>
      </c>
      <c r="K21" s="227"/>
      <c r="L21" s="121">
        <v>22</v>
      </c>
      <c r="M21" s="227"/>
      <c r="N21" s="121">
        <v>84</v>
      </c>
      <c r="O21" s="227"/>
      <c r="P21" s="121">
        <v>95</v>
      </c>
      <c r="Q21" s="227"/>
      <c r="R21" s="121">
        <v>6</v>
      </c>
      <c r="S21" s="227"/>
      <c r="T21" s="121">
        <v>23</v>
      </c>
      <c r="U21" s="227"/>
      <c r="V21" s="121">
        <v>199</v>
      </c>
      <c r="W21" s="227"/>
      <c r="X21" s="121">
        <v>198</v>
      </c>
      <c r="Y21" s="227"/>
      <c r="Z21" s="121">
        <v>207</v>
      </c>
      <c r="AA21" s="227"/>
      <c r="AB21" s="121">
        <v>106</v>
      </c>
      <c r="AC21" s="227"/>
      <c r="AD21" s="121">
        <v>90</v>
      </c>
    </row>
    <row r="22" spans="1:35" s="30" customFormat="1" ht="15.75" thickBot="1" x14ac:dyDescent="0.3">
      <c r="A22" s="9" t="s">
        <v>65</v>
      </c>
      <c r="B22" s="194">
        <v>0</v>
      </c>
      <c r="D22" s="194">
        <v>10</v>
      </c>
      <c r="F22" s="194">
        <v>1</v>
      </c>
      <c r="H22" s="194">
        <v>1</v>
      </c>
      <c r="J22" s="194">
        <v>8</v>
      </c>
      <c r="L22" s="194">
        <v>2</v>
      </c>
      <c r="N22" s="194">
        <v>8</v>
      </c>
      <c r="P22" s="194">
        <v>1</v>
      </c>
      <c r="R22" s="194">
        <v>1</v>
      </c>
      <c r="T22" s="194">
        <v>2</v>
      </c>
      <c r="V22" s="194">
        <v>11</v>
      </c>
      <c r="X22" s="194">
        <v>12</v>
      </c>
      <c r="Z22" s="194">
        <f>10</f>
        <v>10</v>
      </c>
      <c r="AB22" s="194">
        <f>9</f>
        <v>9</v>
      </c>
      <c r="AD22" s="194">
        <f>3</f>
        <v>3</v>
      </c>
    </row>
    <row r="23" spans="1:35" s="4" customFormat="1" ht="15.75" thickBot="1" x14ac:dyDescent="0.3">
      <c r="A23" s="4" t="s">
        <v>0</v>
      </c>
      <c r="B23" s="6">
        <f>+SUM(B19:B22)</f>
        <v>9</v>
      </c>
      <c r="D23" s="6">
        <f>+SUM(D19:D22)</f>
        <v>449</v>
      </c>
      <c r="F23" s="6">
        <f>+SUM(F19:F22)</f>
        <v>30</v>
      </c>
      <c r="H23" s="6">
        <f>+SUM(H19:H22)</f>
        <v>43</v>
      </c>
      <c r="J23" s="6">
        <f>+SUM(J19:J22)</f>
        <v>407</v>
      </c>
      <c r="L23" s="6">
        <f>+SUM(L19:L22)</f>
        <v>57</v>
      </c>
      <c r="N23" s="6">
        <f>+SUM(N19:N22)</f>
        <v>216</v>
      </c>
      <c r="P23" s="6">
        <f>+SUM(P19:P22)</f>
        <v>213</v>
      </c>
      <c r="R23" s="6">
        <f>+SUM(R19:R22)</f>
        <v>15</v>
      </c>
      <c r="T23" s="6">
        <f>+SUM(T19:T22)</f>
        <v>64</v>
      </c>
      <c r="V23" s="6">
        <f>+SUM(V19:V22)</f>
        <v>471</v>
      </c>
      <c r="X23" s="6">
        <f>+SUM(X19:X22)</f>
        <v>468</v>
      </c>
      <c r="Z23" s="6">
        <f>+SUM(Z19:Z22)</f>
        <v>493</v>
      </c>
      <c r="AB23" s="6">
        <f>+SUM(AB19:AB22)</f>
        <v>238</v>
      </c>
      <c r="AD23" s="6">
        <f>+SUM(AD19:AD22)</f>
        <v>227</v>
      </c>
    </row>
    <row r="33" spans="2:2" x14ac:dyDescent="0.25">
      <c r="B33" s="1"/>
    </row>
    <row r="34" spans="2:2" x14ac:dyDescent="0.25">
      <c r="B34" s="7"/>
    </row>
    <row r="35" spans="2:2" x14ac:dyDescent="0.25">
      <c r="B35" s="12"/>
    </row>
    <row r="36" spans="2:2" x14ac:dyDescent="0.25">
      <c r="B36" s="63"/>
    </row>
    <row r="37" spans="2:2" x14ac:dyDescent="0.25">
      <c r="B37" s="9"/>
    </row>
    <row r="38" spans="2:2" x14ac:dyDescent="0.25">
      <c r="B38" s="7"/>
    </row>
    <row r="41" spans="2:2" x14ac:dyDescent="0.25">
      <c r="B41" s="2"/>
    </row>
    <row r="47" spans="2:2" x14ac:dyDescent="0.25">
      <c r="B47" s="2"/>
    </row>
    <row r="50" spans="2:2" x14ac:dyDescent="0.25">
      <c r="B50" s="2"/>
    </row>
  </sheetData>
  <mergeCells count="31">
    <mergeCell ref="AG11:AG12"/>
    <mergeCell ref="AH11:AH12"/>
    <mergeCell ref="AI11:AI12"/>
    <mergeCell ref="V11:V12"/>
    <mergeCell ref="X11:X12"/>
    <mergeCell ref="Z11:Z12"/>
    <mergeCell ref="AB11:AB12"/>
    <mergeCell ref="AD11:AD12"/>
    <mergeCell ref="AF11:AF12"/>
    <mergeCell ref="L11:L12"/>
    <mergeCell ref="N11:N12"/>
    <mergeCell ref="O11:O12"/>
    <mergeCell ref="P11:P12"/>
    <mergeCell ref="R11:R12"/>
    <mergeCell ref="T11:T12"/>
    <mergeCell ref="AD2:AD4"/>
    <mergeCell ref="V3:V4"/>
    <mergeCell ref="X3:X4"/>
    <mergeCell ref="AF8:AI10"/>
    <mergeCell ref="B11:B12"/>
    <mergeCell ref="D11:D12"/>
    <mergeCell ref="F11:F12"/>
    <mergeCell ref="H11:H12"/>
    <mergeCell ref="I11:I12"/>
    <mergeCell ref="J11:J12"/>
    <mergeCell ref="B2:F4"/>
    <mergeCell ref="H2:L4"/>
    <mergeCell ref="N2:T4"/>
    <mergeCell ref="V2:X2"/>
    <mergeCell ref="Z2:Z4"/>
    <mergeCell ref="AB2:AB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53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8.42578125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28" width="13.140625" customWidth="1"/>
    <col min="29" max="29" width="1.7109375" customWidth="1"/>
    <col min="30" max="30" width="13.140625" customWidth="1"/>
    <col min="31" max="31" width="1.7109375" customWidth="1"/>
    <col min="32" max="32" width="13.140625" customWidth="1"/>
    <col min="33" max="33" width="1.7109375" customWidth="1"/>
    <col min="34" max="34" width="13.140625" customWidth="1"/>
    <col min="35" max="35" width="1.7109375" customWidth="1"/>
    <col min="36" max="36" width="13.140625" customWidth="1"/>
    <col min="37" max="37" width="1.7109375" customWidth="1"/>
    <col min="38" max="38" width="13.140625" customWidth="1"/>
    <col min="39" max="39" width="1.7109375" customWidth="1"/>
    <col min="40" max="40" width="13.140625" customWidth="1"/>
    <col min="41" max="41" width="1.7109375" customWidth="1"/>
    <col min="42" max="42" width="13.140625" customWidth="1"/>
    <col min="43" max="43" width="1.7109375" customWidth="1"/>
    <col min="44" max="44" width="13.140625" customWidth="1"/>
    <col min="45" max="45" width="1.7109375" customWidth="1"/>
    <col min="46" max="46" width="13.140625" customWidth="1"/>
    <col min="47" max="47" width="1.7109375" customWidth="1"/>
    <col min="48" max="51" width="12" customWidth="1"/>
  </cols>
  <sheetData>
    <row r="2" spans="1:51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49"/>
      <c r="V2" s="179" t="str">
        <f>+'Lead Sheet (D)'!Z2</f>
        <v>County Commissioner</v>
      </c>
      <c r="W2" s="180"/>
      <c r="X2" s="181"/>
      <c r="Y2" s="49"/>
      <c r="Z2" s="139" t="s">
        <v>82</v>
      </c>
      <c r="AA2" s="140"/>
      <c r="AB2" s="140"/>
      <c r="AC2" s="140"/>
      <c r="AD2" s="141"/>
      <c r="AE2" s="23"/>
      <c r="AF2" s="139" t="s">
        <v>289</v>
      </c>
      <c r="AG2" s="140"/>
      <c r="AH2" s="141"/>
      <c r="AJ2" s="139" t="s">
        <v>81</v>
      </c>
      <c r="AK2" s="140"/>
      <c r="AL2" s="140"/>
      <c r="AM2" s="140"/>
      <c r="AN2" s="141"/>
      <c r="AP2" s="139" t="s">
        <v>80</v>
      </c>
      <c r="AQ2" s="140"/>
      <c r="AR2" s="140"/>
      <c r="AS2" s="140"/>
      <c r="AT2" s="141"/>
    </row>
    <row r="3" spans="1:51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49"/>
      <c r="V3" s="156" t="str">
        <f>+'Lead Sheet (D)'!Z3</f>
        <v>at-Large</v>
      </c>
      <c r="W3" s="87"/>
      <c r="X3" s="144" t="str">
        <f>+'Lead Sheet (D)'!AB3</f>
        <v>District 2</v>
      </c>
      <c r="Y3" s="49"/>
      <c r="Z3" s="142"/>
      <c r="AA3" s="143"/>
      <c r="AB3" s="143"/>
      <c r="AC3" s="143"/>
      <c r="AD3" s="144"/>
      <c r="AE3" s="23"/>
      <c r="AF3" s="142"/>
      <c r="AG3" s="143"/>
      <c r="AH3" s="144"/>
      <c r="AJ3" s="142"/>
      <c r="AK3" s="143"/>
      <c r="AL3" s="143"/>
      <c r="AM3" s="143"/>
      <c r="AN3" s="144"/>
      <c r="AP3" s="142"/>
      <c r="AQ3" s="143"/>
      <c r="AR3" s="143"/>
      <c r="AS3" s="143"/>
      <c r="AT3" s="144"/>
    </row>
    <row r="4" spans="1:51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49"/>
      <c r="V4" s="157"/>
      <c r="W4" s="86"/>
      <c r="X4" s="147"/>
      <c r="Y4" s="49"/>
      <c r="Z4" s="145"/>
      <c r="AA4" s="146"/>
      <c r="AB4" s="146"/>
      <c r="AC4" s="146"/>
      <c r="AD4" s="147"/>
      <c r="AE4" s="23"/>
      <c r="AF4" s="145"/>
      <c r="AG4" s="146"/>
      <c r="AH4" s="147"/>
      <c r="AJ4" s="145"/>
      <c r="AK4" s="146"/>
      <c r="AL4" s="146"/>
      <c r="AM4" s="146"/>
      <c r="AN4" s="147"/>
      <c r="AP4" s="145"/>
      <c r="AQ4" s="146"/>
      <c r="AR4" s="146"/>
      <c r="AS4" s="146"/>
      <c r="AT4" s="147"/>
    </row>
    <row r="5" spans="1:51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U5" s="53"/>
      <c r="V5" s="49"/>
      <c r="W5" s="53"/>
      <c r="X5" s="53"/>
      <c r="Y5" s="53"/>
      <c r="Z5" s="53"/>
      <c r="AA5" s="52"/>
      <c r="AB5" s="49"/>
      <c r="AC5" s="49"/>
      <c r="AD5" s="53"/>
      <c r="AE5" s="23"/>
      <c r="AF5" s="50"/>
      <c r="AH5" s="50"/>
    </row>
    <row r="6" spans="1:51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43"/>
      <c r="V6" s="129"/>
      <c r="W6" s="43"/>
      <c r="X6" s="129"/>
      <c r="Y6" s="43"/>
      <c r="Z6" s="47"/>
      <c r="AA6" s="80"/>
      <c r="AB6" s="46"/>
      <c r="AC6" s="46"/>
      <c r="AD6" s="45"/>
      <c r="AE6" s="23"/>
      <c r="AF6" s="81"/>
      <c r="AG6" s="78"/>
      <c r="AH6" s="93"/>
      <c r="AJ6" s="79"/>
      <c r="AK6" s="78"/>
      <c r="AL6" s="78"/>
      <c r="AM6" s="78"/>
      <c r="AN6" s="77"/>
      <c r="AP6" s="79"/>
      <c r="AQ6" s="78"/>
      <c r="AR6" s="78"/>
      <c r="AS6" s="78"/>
      <c r="AT6" s="77"/>
    </row>
    <row r="7" spans="1:51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35"/>
      <c r="V7" s="130" t="str">
        <f>+'Lead Sheet (D)'!Z7</f>
        <v>Kim</v>
      </c>
      <c r="W7" s="35"/>
      <c r="X7" s="130" t="str">
        <f>+'Lead Sheet (D)'!AB7</f>
        <v>Joanne</v>
      </c>
      <c r="Y7" s="35"/>
      <c r="Z7" s="38" t="s">
        <v>370</v>
      </c>
      <c r="AA7" s="98"/>
      <c r="AB7" s="35" t="s">
        <v>371</v>
      </c>
      <c r="AC7" s="35"/>
      <c r="AD7" s="37" t="s">
        <v>372</v>
      </c>
      <c r="AE7" s="35"/>
      <c r="AF7" s="92" t="s">
        <v>373</v>
      </c>
      <c r="AG7" s="132"/>
      <c r="AH7" s="90" t="s">
        <v>374</v>
      </c>
      <c r="AI7" s="91"/>
      <c r="AJ7" s="92" t="s">
        <v>375</v>
      </c>
      <c r="AK7" s="98"/>
      <c r="AL7" s="132" t="s">
        <v>376</v>
      </c>
      <c r="AM7" s="98"/>
      <c r="AN7" s="90" t="s">
        <v>377</v>
      </c>
      <c r="AP7" s="92" t="s">
        <v>378</v>
      </c>
      <c r="AQ7" s="98"/>
      <c r="AR7" s="132" t="s">
        <v>379</v>
      </c>
      <c r="AS7" s="98"/>
      <c r="AT7" s="90" t="s">
        <v>380</v>
      </c>
    </row>
    <row r="8" spans="1:51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35"/>
      <c r="V8" s="130" t="str">
        <f>+'Lead Sheet (D)'!Z8</f>
        <v>O'BRIEN</v>
      </c>
      <c r="W8" s="35"/>
      <c r="X8" s="130" t="str">
        <f>+'Lead Sheet (D)'!AB8</f>
        <v>FAMULARO</v>
      </c>
      <c r="Y8" s="35"/>
      <c r="Z8" s="38" t="s">
        <v>381</v>
      </c>
      <c r="AA8" s="98"/>
      <c r="AB8" s="35" t="s">
        <v>382</v>
      </c>
      <c r="AC8" s="35"/>
      <c r="AD8" s="37" t="s">
        <v>383</v>
      </c>
      <c r="AE8" s="35"/>
      <c r="AF8" s="92" t="s">
        <v>384</v>
      </c>
      <c r="AG8" s="132"/>
      <c r="AH8" s="90" t="s">
        <v>385</v>
      </c>
      <c r="AI8" s="91"/>
      <c r="AJ8" s="92" t="s">
        <v>386</v>
      </c>
      <c r="AK8" s="98"/>
      <c r="AL8" s="132" t="s">
        <v>387</v>
      </c>
      <c r="AM8" s="98"/>
      <c r="AN8" s="90" t="s">
        <v>388</v>
      </c>
      <c r="AP8" s="92" t="s">
        <v>389</v>
      </c>
      <c r="AQ8" s="98"/>
      <c r="AR8" s="132" t="s">
        <v>390</v>
      </c>
      <c r="AS8" s="98"/>
      <c r="AT8" s="90" t="s">
        <v>391</v>
      </c>
      <c r="AV8" s="139" t="s">
        <v>57</v>
      </c>
      <c r="AW8" s="140"/>
      <c r="AX8" s="140"/>
      <c r="AY8" s="141"/>
    </row>
    <row r="9" spans="1:51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35"/>
      <c r="V9" s="226"/>
      <c r="W9" s="35"/>
      <c r="X9" s="226"/>
      <c r="Y9" s="35"/>
      <c r="Z9" s="74"/>
      <c r="AA9" s="214"/>
      <c r="AB9" s="217"/>
      <c r="AC9" s="217"/>
      <c r="AD9" s="72"/>
      <c r="AE9" s="23"/>
      <c r="AF9" s="71"/>
      <c r="AG9" s="70"/>
      <c r="AH9" s="69"/>
      <c r="AJ9" s="71"/>
      <c r="AK9" s="70"/>
      <c r="AL9" s="70"/>
      <c r="AM9" s="70"/>
      <c r="AN9" s="69"/>
      <c r="AP9" s="71"/>
      <c r="AQ9" s="70"/>
      <c r="AR9" s="70"/>
      <c r="AS9" s="70"/>
      <c r="AT9" s="69"/>
      <c r="AV9" s="142"/>
      <c r="AW9" s="168"/>
      <c r="AX9" s="168"/>
      <c r="AY9" s="144"/>
    </row>
    <row r="10" spans="1:51" ht="5.0999999999999996" customHeight="1" thickBot="1" x14ac:dyDescent="0.3">
      <c r="A10" s="30"/>
      <c r="B10" s="117"/>
      <c r="AV10" s="169"/>
      <c r="AW10" s="170"/>
      <c r="AX10" s="170"/>
      <c r="AY10" s="171"/>
    </row>
    <row r="11" spans="1:51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78"/>
      <c r="J11" s="163" t="s">
        <v>73</v>
      </c>
      <c r="L11" s="163" t="s">
        <v>73</v>
      </c>
      <c r="N11" s="163" t="s">
        <v>73</v>
      </c>
      <c r="O11" s="178"/>
      <c r="P11" s="163" t="s">
        <v>73</v>
      </c>
      <c r="R11" s="163" t="s">
        <v>73</v>
      </c>
      <c r="T11" s="163" t="s">
        <v>73</v>
      </c>
      <c r="V11" s="163" t="s">
        <v>73</v>
      </c>
      <c r="X11" s="163" t="s">
        <v>73</v>
      </c>
      <c r="Z11" s="163" t="s">
        <v>73</v>
      </c>
      <c r="AB11" s="163" t="s">
        <v>73</v>
      </c>
      <c r="AC11" s="118"/>
      <c r="AD11" s="163" t="s">
        <v>73</v>
      </c>
      <c r="AF11" s="163" t="s">
        <v>73</v>
      </c>
      <c r="AH11" s="163" t="s">
        <v>73</v>
      </c>
      <c r="AJ11" s="163" t="s">
        <v>73</v>
      </c>
      <c r="AK11" s="118"/>
      <c r="AL11" s="163" t="s">
        <v>73</v>
      </c>
      <c r="AN11" s="163" t="s">
        <v>73</v>
      </c>
      <c r="AP11" s="163" t="s">
        <v>73</v>
      </c>
      <c r="AR11" s="163" t="s">
        <v>73</v>
      </c>
      <c r="AS11" s="118"/>
      <c r="AT11" s="163" t="s">
        <v>73</v>
      </c>
      <c r="AV11" s="172" t="s">
        <v>45</v>
      </c>
      <c r="AW11" s="174" t="s">
        <v>3</v>
      </c>
      <c r="AX11" s="174" t="s">
        <v>2</v>
      </c>
      <c r="AY11" s="176" t="s">
        <v>72</v>
      </c>
    </row>
    <row r="12" spans="1:51" ht="15.75" thickBot="1" x14ac:dyDescent="0.3">
      <c r="A12" s="30"/>
      <c r="B12" s="164"/>
      <c r="C12" s="118"/>
      <c r="D12" s="164"/>
      <c r="E12" s="118"/>
      <c r="F12" s="164"/>
      <c r="H12" s="164"/>
      <c r="I12" s="178"/>
      <c r="J12" s="164"/>
      <c r="L12" s="164"/>
      <c r="N12" s="164"/>
      <c r="O12" s="178"/>
      <c r="P12" s="164"/>
      <c r="R12" s="164"/>
      <c r="T12" s="164"/>
      <c r="V12" s="164"/>
      <c r="X12" s="164"/>
      <c r="Z12" s="164"/>
      <c r="AB12" s="164"/>
      <c r="AC12" s="118"/>
      <c r="AD12" s="164"/>
      <c r="AF12" s="164"/>
      <c r="AH12" s="164"/>
      <c r="AJ12" s="164"/>
      <c r="AK12" s="118"/>
      <c r="AL12" s="164"/>
      <c r="AN12" s="164"/>
      <c r="AP12" s="164"/>
      <c r="AR12" s="164"/>
      <c r="AS12" s="118"/>
      <c r="AT12" s="164"/>
      <c r="AV12" s="173"/>
      <c r="AW12" s="175"/>
      <c r="AX12" s="175"/>
      <c r="AY12" s="177"/>
    </row>
    <row r="13" spans="1:51" x14ac:dyDescent="0.25">
      <c r="A13" t="s">
        <v>221</v>
      </c>
      <c r="B13" s="66">
        <v>2</v>
      </c>
      <c r="C13" s="30"/>
      <c r="D13" s="66">
        <v>92</v>
      </c>
      <c r="E13" s="30"/>
      <c r="F13" s="66">
        <v>2</v>
      </c>
      <c r="G13" s="30"/>
      <c r="H13" s="66">
        <v>6</v>
      </c>
      <c r="I13" s="30"/>
      <c r="J13" s="66">
        <v>69</v>
      </c>
      <c r="K13" s="30"/>
      <c r="L13" s="66">
        <v>14</v>
      </c>
      <c r="M13" s="30"/>
      <c r="N13" s="66">
        <v>33</v>
      </c>
      <c r="O13" s="30"/>
      <c r="P13" s="66">
        <v>47</v>
      </c>
      <c r="Q13" s="30"/>
      <c r="R13" s="66">
        <v>4</v>
      </c>
      <c r="S13" s="30"/>
      <c r="T13" s="66">
        <v>12</v>
      </c>
      <c r="U13" s="30"/>
      <c r="V13" s="66">
        <v>75</v>
      </c>
      <c r="W13" s="30"/>
      <c r="X13" s="66">
        <v>72</v>
      </c>
      <c r="Y13" s="30"/>
      <c r="Z13" s="66">
        <v>25</v>
      </c>
      <c r="AA13" s="30"/>
      <c r="AB13" s="66">
        <v>39</v>
      </c>
      <c r="AC13" s="30"/>
      <c r="AD13" s="66">
        <v>52</v>
      </c>
      <c r="AE13" s="30"/>
      <c r="AF13" s="66">
        <v>41</v>
      </c>
      <c r="AG13" s="30"/>
      <c r="AH13" s="66">
        <v>63</v>
      </c>
      <c r="AI13" s="30"/>
      <c r="AJ13" s="66">
        <v>47</v>
      </c>
      <c r="AK13" s="30"/>
      <c r="AL13" s="66">
        <v>24</v>
      </c>
      <c r="AM13" s="30"/>
      <c r="AN13" s="66">
        <v>26</v>
      </c>
      <c r="AO13" s="30"/>
      <c r="AP13" s="66"/>
      <c r="AQ13" s="30"/>
      <c r="AR13" s="66"/>
      <c r="AS13" s="30"/>
      <c r="AT13" s="66"/>
      <c r="AU13" s="30"/>
      <c r="AV13" s="66">
        <v>121</v>
      </c>
      <c r="AW13" s="65">
        <v>7</v>
      </c>
      <c r="AX13" s="65">
        <v>60</v>
      </c>
      <c r="AY13" s="10">
        <v>5</v>
      </c>
    </row>
    <row r="14" spans="1:51" x14ac:dyDescent="0.25">
      <c r="A14" t="s">
        <v>220</v>
      </c>
      <c r="B14" s="66">
        <v>3</v>
      </c>
      <c r="C14" s="30"/>
      <c r="D14" s="66">
        <v>73</v>
      </c>
      <c r="E14" s="30"/>
      <c r="F14" s="66">
        <v>3</v>
      </c>
      <c r="G14" s="30"/>
      <c r="H14" s="66">
        <v>14</v>
      </c>
      <c r="I14" s="30"/>
      <c r="J14" s="66">
        <v>54</v>
      </c>
      <c r="K14" s="30"/>
      <c r="L14" s="66">
        <v>7</v>
      </c>
      <c r="M14" s="30"/>
      <c r="N14" s="66">
        <v>29</v>
      </c>
      <c r="O14" s="30"/>
      <c r="P14" s="66">
        <v>40</v>
      </c>
      <c r="Q14" s="30"/>
      <c r="R14" s="66">
        <v>2</v>
      </c>
      <c r="S14" s="30"/>
      <c r="T14" s="66">
        <v>5</v>
      </c>
      <c r="U14" s="30"/>
      <c r="V14" s="66">
        <v>59</v>
      </c>
      <c r="W14" s="30"/>
      <c r="X14" s="66">
        <v>61</v>
      </c>
      <c r="Y14" s="30"/>
      <c r="Z14" s="66">
        <v>19</v>
      </c>
      <c r="AA14" s="30"/>
      <c r="AB14" s="66">
        <v>32</v>
      </c>
      <c r="AC14" s="30"/>
      <c r="AD14" s="66">
        <v>41</v>
      </c>
      <c r="AE14" s="30"/>
      <c r="AF14" s="66">
        <v>29</v>
      </c>
      <c r="AG14" s="30"/>
      <c r="AH14" s="66">
        <v>55</v>
      </c>
      <c r="AI14" s="30"/>
      <c r="AJ14" s="66">
        <v>41</v>
      </c>
      <c r="AK14" s="30"/>
      <c r="AL14" s="66">
        <v>12</v>
      </c>
      <c r="AM14" s="30"/>
      <c r="AN14" s="66">
        <v>29</v>
      </c>
      <c r="AO14" s="30"/>
      <c r="AP14" s="66"/>
      <c r="AQ14" s="30"/>
      <c r="AR14" s="66"/>
      <c r="AS14" s="30"/>
      <c r="AT14" s="66"/>
      <c r="AU14" s="30"/>
      <c r="AV14" s="66">
        <v>95</v>
      </c>
      <c r="AW14" s="65">
        <v>4</v>
      </c>
      <c r="AX14" s="65">
        <v>53</v>
      </c>
      <c r="AY14" s="10">
        <v>8</v>
      </c>
    </row>
    <row r="15" spans="1:51" x14ac:dyDescent="0.25">
      <c r="A15" t="s">
        <v>219</v>
      </c>
      <c r="B15" s="66">
        <v>1</v>
      </c>
      <c r="C15" s="30"/>
      <c r="D15" s="66">
        <v>49</v>
      </c>
      <c r="E15" s="30"/>
      <c r="F15" s="66">
        <v>4</v>
      </c>
      <c r="G15" s="30"/>
      <c r="H15" s="66">
        <v>12</v>
      </c>
      <c r="I15" s="30"/>
      <c r="J15" s="66">
        <v>33</v>
      </c>
      <c r="K15" s="30"/>
      <c r="L15" s="66">
        <v>10</v>
      </c>
      <c r="M15" s="30"/>
      <c r="N15" s="66">
        <v>16</v>
      </c>
      <c r="O15" s="30"/>
      <c r="P15" s="66">
        <v>24</v>
      </c>
      <c r="Q15" s="30"/>
      <c r="R15" s="66">
        <v>5</v>
      </c>
      <c r="S15" s="30"/>
      <c r="T15" s="66">
        <v>8</v>
      </c>
      <c r="U15" s="30"/>
      <c r="V15" s="66">
        <v>44</v>
      </c>
      <c r="W15" s="30"/>
      <c r="X15" s="66">
        <v>41</v>
      </c>
      <c r="Y15" s="30"/>
      <c r="Z15" s="66">
        <v>10</v>
      </c>
      <c r="AA15" s="30"/>
      <c r="AB15" s="66">
        <v>24</v>
      </c>
      <c r="AC15" s="30"/>
      <c r="AD15" s="66">
        <v>34</v>
      </c>
      <c r="AE15" s="30"/>
      <c r="AF15" s="66">
        <v>22</v>
      </c>
      <c r="AG15" s="30"/>
      <c r="AH15" s="66">
        <v>35</v>
      </c>
      <c r="AI15" s="30"/>
      <c r="AJ15" s="66">
        <v>21</v>
      </c>
      <c r="AK15" s="30"/>
      <c r="AL15" s="66">
        <v>14</v>
      </c>
      <c r="AM15" s="30"/>
      <c r="AN15" s="66">
        <v>26</v>
      </c>
      <c r="AO15" s="30"/>
      <c r="AP15" s="66"/>
      <c r="AQ15" s="30"/>
      <c r="AR15" s="66"/>
      <c r="AS15" s="30"/>
      <c r="AT15" s="66"/>
      <c r="AU15" s="30"/>
      <c r="AV15" s="66">
        <v>72</v>
      </c>
      <c r="AW15" s="65">
        <v>7</v>
      </c>
      <c r="AX15" s="65">
        <v>77</v>
      </c>
      <c r="AY15" s="10">
        <v>4</v>
      </c>
    </row>
    <row r="16" spans="1:51" x14ac:dyDescent="0.25">
      <c r="A16" t="s">
        <v>218</v>
      </c>
      <c r="B16" s="66">
        <v>3</v>
      </c>
      <c r="C16" s="30"/>
      <c r="D16" s="66">
        <v>97</v>
      </c>
      <c r="E16" s="30"/>
      <c r="F16" s="66">
        <v>13</v>
      </c>
      <c r="G16" s="30"/>
      <c r="H16" s="66">
        <v>20</v>
      </c>
      <c r="I16" s="30"/>
      <c r="J16" s="66">
        <v>55</v>
      </c>
      <c r="K16" s="30"/>
      <c r="L16" s="66">
        <v>25</v>
      </c>
      <c r="M16" s="30"/>
      <c r="N16" s="66">
        <v>35</v>
      </c>
      <c r="O16" s="30"/>
      <c r="P16" s="66">
        <v>51</v>
      </c>
      <c r="Q16" s="30"/>
      <c r="R16" s="66">
        <v>10</v>
      </c>
      <c r="S16" s="30"/>
      <c r="T16" s="66">
        <v>14</v>
      </c>
      <c r="U16" s="30"/>
      <c r="V16" s="66">
        <v>82</v>
      </c>
      <c r="W16" s="30"/>
      <c r="X16" s="66">
        <v>76</v>
      </c>
      <c r="Y16" s="30"/>
      <c r="Z16" s="66">
        <v>31</v>
      </c>
      <c r="AA16" s="30"/>
      <c r="AB16" s="66">
        <v>52</v>
      </c>
      <c r="AC16" s="30"/>
      <c r="AD16" s="66">
        <v>54</v>
      </c>
      <c r="AE16" s="30"/>
      <c r="AF16" s="66">
        <v>47</v>
      </c>
      <c r="AG16" s="30"/>
      <c r="AH16" s="66">
        <v>67</v>
      </c>
      <c r="AI16" s="30"/>
      <c r="AJ16" s="66">
        <v>41</v>
      </c>
      <c r="AK16" s="30"/>
      <c r="AL16" s="66">
        <v>25</v>
      </c>
      <c r="AM16" s="30"/>
      <c r="AN16" s="66">
        <v>47</v>
      </c>
      <c r="AO16" s="30"/>
      <c r="AP16" s="66"/>
      <c r="AQ16" s="30"/>
      <c r="AR16" s="66"/>
      <c r="AS16" s="30"/>
      <c r="AT16" s="66"/>
      <c r="AU16" s="30"/>
      <c r="AV16" s="66">
        <v>140</v>
      </c>
      <c r="AW16" s="65">
        <v>14</v>
      </c>
      <c r="AX16" s="65">
        <v>73</v>
      </c>
      <c r="AY16" s="10">
        <v>4</v>
      </c>
    </row>
    <row r="17" spans="1:51" x14ac:dyDescent="0.25">
      <c r="A17" t="s">
        <v>217</v>
      </c>
      <c r="B17" s="66">
        <v>4</v>
      </c>
      <c r="C17" s="30"/>
      <c r="D17" s="66">
        <v>59</v>
      </c>
      <c r="E17" s="30"/>
      <c r="F17" s="66">
        <v>7</v>
      </c>
      <c r="G17" s="30"/>
      <c r="H17" s="66">
        <v>12</v>
      </c>
      <c r="I17" s="30"/>
      <c r="J17" s="66">
        <v>45</v>
      </c>
      <c r="K17" s="30"/>
      <c r="L17" s="66">
        <v>6</v>
      </c>
      <c r="M17" s="30"/>
      <c r="N17" s="66">
        <v>22</v>
      </c>
      <c r="O17" s="30"/>
      <c r="P17" s="66">
        <v>30</v>
      </c>
      <c r="Q17" s="30"/>
      <c r="R17" s="66">
        <v>9</v>
      </c>
      <c r="S17" s="30"/>
      <c r="T17" s="66">
        <v>7</v>
      </c>
      <c r="U17" s="30"/>
      <c r="V17" s="66">
        <v>50</v>
      </c>
      <c r="W17" s="30"/>
      <c r="X17" s="66">
        <v>53</v>
      </c>
      <c r="Y17" s="30"/>
      <c r="Z17" s="66">
        <v>25</v>
      </c>
      <c r="AA17" s="30"/>
      <c r="AB17" s="66">
        <v>21</v>
      </c>
      <c r="AC17" s="30"/>
      <c r="AD17" s="66">
        <v>36</v>
      </c>
      <c r="AE17" s="30"/>
      <c r="AF17" s="66">
        <v>33</v>
      </c>
      <c r="AG17" s="30"/>
      <c r="AH17" s="66">
        <v>43</v>
      </c>
      <c r="AI17" s="30"/>
      <c r="AJ17" s="66"/>
      <c r="AK17" s="30"/>
      <c r="AL17" s="66"/>
      <c r="AM17" s="30"/>
      <c r="AN17" s="66"/>
      <c r="AO17" s="30"/>
      <c r="AP17" s="66">
        <v>27</v>
      </c>
      <c r="AQ17" s="30"/>
      <c r="AR17" s="66">
        <v>26</v>
      </c>
      <c r="AS17" s="30"/>
      <c r="AT17" s="66">
        <v>29</v>
      </c>
      <c r="AU17" s="30"/>
      <c r="AV17" s="66">
        <v>94</v>
      </c>
      <c r="AW17" s="65">
        <v>11</v>
      </c>
      <c r="AX17" s="65">
        <v>51</v>
      </c>
      <c r="AY17" s="10">
        <v>4</v>
      </c>
    </row>
    <row r="18" spans="1:51" x14ac:dyDescent="0.25">
      <c r="A18" t="s">
        <v>216</v>
      </c>
      <c r="B18" s="66">
        <v>2</v>
      </c>
      <c r="C18" s="30"/>
      <c r="D18" s="66">
        <v>90</v>
      </c>
      <c r="E18" s="30"/>
      <c r="F18" s="66">
        <v>1</v>
      </c>
      <c r="G18" s="30"/>
      <c r="H18" s="66">
        <v>10</v>
      </c>
      <c r="I18" s="30"/>
      <c r="J18" s="66">
        <v>58</v>
      </c>
      <c r="K18" s="30"/>
      <c r="L18" s="66">
        <v>13</v>
      </c>
      <c r="M18" s="30"/>
      <c r="N18" s="66">
        <v>23</v>
      </c>
      <c r="O18" s="30"/>
      <c r="P18" s="66">
        <v>37</v>
      </c>
      <c r="Q18" s="30"/>
      <c r="R18" s="66">
        <v>7</v>
      </c>
      <c r="S18" s="30"/>
      <c r="T18" s="66">
        <v>18</v>
      </c>
      <c r="U18" s="30"/>
      <c r="V18" s="66">
        <v>61</v>
      </c>
      <c r="W18" s="30"/>
      <c r="X18" s="66">
        <v>56</v>
      </c>
      <c r="Y18" s="30"/>
      <c r="Z18" s="66">
        <v>24</v>
      </c>
      <c r="AA18" s="30"/>
      <c r="AB18" s="66">
        <v>25</v>
      </c>
      <c r="AC18" s="30"/>
      <c r="AD18" s="66">
        <v>60</v>
      </c>
      <c r="AE18" s="30"/>
      <c r="AF18" s="66">
        <v>43</v>
      </c>
      <c r="AG18" s="30"/>
      <c r="AH18" s="66">
        <v>56</v>
      </c>
      <c r="AI18" s="30"/>
      <c r="AJ18" s="66"/>
      <c r="AK18" s="30"/>
      <c r="AL18" s="66"/>
      <c r="AM18" s="30"/>
      <c r="AN18" s="66"/>
      <c r="AO18" s="30"/>
      <c r="AP18" s="66">
        <v>37</v>
      </c>
      <c r="AQ18" s="30"/>
      <c r="AR18" s="66">
        <v>28</v>
      </c>
      <c r="AS18" s="30"/>
      <c r="AT18" s="66">
        <v>27</v>
      </c>
      <c r="AU18" s="30"/>
      <c r="AV18" s="66">
        <v>111</v>
      </c>
      <c r="AW18" s="65">
        <v>14</v>
      </c>
      <c r="AX18" s="65">
        <v>75</v>
      </c>
      <c r="AY18" s="10">
        <v>4</v>
      </c>
    </row>
    <row r="19" spans="1:51" x14ac:dyDescent="0.25">
      <c r="A19" t="s">
        <v>215</v>
      </c>
      <c r="B19" s="66">
        <v>3</v>
      </c>
      <c r="C19" s="30"/>
      <c r="D19" s="66">
        <v>129</v>
      </c>
      <c r="E19" s="30"/>
      <c r="F19" s="66">
        <v>6</v>
      </c>
      <c r="G19" s="30"/>
      <c r="H19" s="66">
        <v>18</v>
      </c>
      <c r="I19" s="30"/>
      <c r="J19" s="66">
        <v>81</v>
      </c>
      <c r="K19" s="30"/>
      <c r="L19" s="66">
        <v>28</v>
      </c>
      <c r="M19" s="30"/>
      <c r="N19" s="66">
        <v>46</v>
      </c>
      <c r="O19" s="30"/>
      <c r="P19" s="66">
        <v>69</v>
      </c>
      <c r="Q19" s="30"/>
      <c r="R19" s="66">
        <v>5</v>
      </c>
      <c r="S19" s="30"/>
      <c r="T19" s="66">
        <v>11</v>
      </c>
      <c r="U19" s="30"/>
      <c r="V19" s="66">
        <v>109</v>
      </c>
      <c r="W19" s="30"/>
      <c r="X19" s="66">
        <v>108</v>
      </c>
      <c r="Y19" s="30"/>
      <c r="Z19" s="66">
        <v>38</v>
      </c>
      <c r="AA19" s="30"/>
      <c r="AB19" s="66">
        <v>29</v>
      </c>
      <c r="AC19" s="30"/>
      <c r="AD19" s="66">
        <v>89</v>
      </c>
      <c r="AE19" s="30"/>
      <c r="AF19" s="66">
        <v>63</v>
      </c>
      <c r="AG19" s="30"/>
      <c r="AH19" s="66">
        <v>84</v>
      </c>
      <c r="AI19" s="30"/>
      <c r="AJ19" s="66"/>
      <c r="AK19" s="30"/>
      <c r="AL19" s="66"/>
      <c r="AM19" s="30"/>
      <c r="AN19" s="66"/>
      <c r="AO19" s="30"/>
      <c r="AP19" s="66">
        <v>57</v>
      </c>
      <c r="AQ19" s="30"/>
      <c r="AR19" s="66">
        <v>52</v>
      </c>
      <c r="AS19" s="30"/>
      <c r="AT19" s="66">
        <v>33</v>
      </c>
      <c r="AU19" s="30"/>
      <c r="AV19" s="66">
        <v>161</v>
      </c>
      <c r="AW19" s="65">
        <v>17</v>
      </c>
      <c r="AX19" s="65">
        <v>96</v>
      </c>
      <c r="AY19" s="10">
        <v>7</v>
      </c>
    </row>
    <row r="20" spans="1:51" ht="15.75" thickBot="1" x14ac:dyDescent="0.3">
      <c r="A20" t="s">
        <v>214</v>
      </c>
      <c r="B20" s="66">
        <v>3</v>
      </c>
      <c r="C20" s="30"/>
      <c r="D20" s="66">
        <v>96</v>
      </c>
      <c r="E20" s="30"/>
      <c r="F20" s="66">
        <v>4</v>
      </c>
      <c r="G20" s="30"/>
      <c r="H20" s="66">
        <v>15</v>
      </c>
      <c r="I20" s="30"/>
      <c r="J20" s="66">
        <v>77</v>
      </c>
      <c r="K20" s="30"/>
      <c r="L20" s="66">
        <v>15</v>
      </c>
      <c r="M20" s="30"/>
      <c r="N20" s="66">
        <v>37</v>
      </c>
      <c r="O20" s="30"/>
      <c r="P20" s="66">
        <v>50</v>
      </c>
      <c r="Q20" s="30"/>
      <c r="R20" s="66">
        <v>6</v>
      </c>
      <c r="S20" s="30"/>
      <c r="T20" s="66">
        <v>14</v>
      </c>
      <c r="U20" s="30"/>
      <c r="V20" s="66">
        <v>71</v>
      </c>
      <c r="W20" s="30"/>
      <c r="X20" s="66">
        <v>83</v>
      </c>
      <c r="Y20" s="30"/>
      <c r="Z20" s="66">
        <v>33</v>
      </c>
      <c r="AA20" s="30"/>
      <c r="AB20" s="66">
        <v>28</v>
      </c>
      <c r="AC20" s="30"/>
      <c r="AD20" s="66">
        <v>67</v>
      </c>
      <c r="AE20" s="30"/>
      <c r="AF20" s="66">
        <v>51</v>
      </c>
      <c r="AG20" s="30"/>
      <c r="AH20" s="66">
        <v>57</v>
      </c>
      <c r="AI20" s="30"/>
      <c r="AJ20" s="66"/>
      <c r="AK20" s="30"/>
      <c r="AL20" s="66"/>
      <c r="AM20" s="30"/>
      <c r="AN20" s="66"/>
      <c r="AO20" s="30"/>
      <c r="AP20" s="66">
        <v>35</v>
      </c>
      <c r="AQ20" s="30"/>
      <c r="AR20" s="66">
        <v>46</v>
      </c>
      <c r="AS20" s="30"/>
      <c r="AT20" s="66">
        <v>22</v>
      </c>
      <c r="AU20" s="30"/>
      <c r="AV20" s="66">
        <v>130</v>
      </c>
      <c r="AW20" s="65">
        <v>15</v>
      </c>
      <c r="AX20" s="65">
        <v>76</v>
      </c>
      <c r="AY20" s="10">
        <v>3</v>
      </c>
    </row>
    <row r="21" spans="1:51" s="4" customFormat="1" ht="15.75" thickBot="1" x14ac:dyDescent="0.3">
      <c r="A21" s="7" t="s">
        <v>4</v>
      </c>
      <c r="B21" s="6">
        <f>+SUM(B13:B20)</f>
        <v>21</v>
      </c>
      <c r="C21" s="64"/>
      <c r="D21" s="6">
        <f>+SUM(D13:D20)</f>
        <v>685</v>
      </c>
      <c r="E21" s="64"/>
      <c r="F21" s="6">
        <f>+SUM(F13:F20)</f>
        <v>40</v>
      </c>
      <c r="G21" s="64"/>
      <c r="H21" s="6">
        <f>+SUM(H13:H20)</f>
        <v>107</v>
      </c>
      <c r="I21" s="64"/>
      <c r="J21" s="6">
        <f>+SUM(J13:J20)</f>
        <v>472</v>
      </c>
      <c r="K21" s="64"/>
      <c r="L21" s="6">
        <f>+SUM(L13:L20)</f>
        <v>118</v>
      </c>
      <c r="M21" s="64"/>
      <c r="N21" s="6">
        <f>+SUM(N13:N20)</f>
        <v>241</v>
      </c>
      <c r="O21" s="64"/>
      <c r="P21" s="6">
        <f>+SUM(P13:P20)</f>
        <v>348</v>
      </c>
      <c r="Q21" s="64"/>
      <c r="R21" s="6">
        <f>+SUM(R13:R20)</f>
        <v>48</v>
      </c>
      <c r="S21" s="64"/>
      <c r="T21" s="6">
        <f>+SUM(T13:T20)</f>
        <v>89</v>
      </c>
      <c r="U21" s="64"/>
      <c r="V21" s="6">
        <f>+SUM(V13:V20)</f>
        <v>551</v>
      </c>
      <c r="W21" s="64"/>
      <c r="X21" s="6">
        <f>+SUM(X13:X20)</f>
        <v>550</v>
      </c>
      <c r="Y21" s="64"/>
      <c r="Z21" s="6">
        <f>+SUM(Z13:Z20)</f>
        <v>205</v>
      </c>
      <c r="AA21" s="64"/>
      <c r="AB21" s="6">
        <f>+SUM(AB13:AB20)</f>
        <v>250</v>
      </c>
      <c r="AC21" s="64"/>
      <c r="AD21" s="6">
        <f>+SUM(AD13:AD20)</f>
        <v>433</v>
      </c>
      <c r="AE21" s="64"/>
      <c r="AF21" s="6">
        <f>+SUM(AF13:AF20)</f>
        <v>329</v>
      </c>
      <c r="AG21" s="64"/>
      <c r="AH21" s="6">
        <f>+SUM(AH13:AH20)</f>
        <v>460</v>
      </c>
      <c r="AI21" s="64"/>
      <c r="AJ21" s="6">
        <f>+SUM(AJ13:AJ20)</f>
        <v>150</v>
      </c>
      <c r="AK21" s="64"/>
      <c r="AL21" s="6">
        <f>+SUM(AL13:AL20)</f>
        <v>75</v>
      </c>
      <c r="AM21" s="64"/>
      <c r="AN21" s="6">
        <f>+SUM(AN13:AN20)</f>
        <v>128</v>
      </c>
      <c r="AO21" s="64"/>
      <c r="AP21" s="6">
        <f>+SUM(AP13:AP20)</f>
        <v>156</v>
      </c>
      <c r="AQ21" s="64"/>
      <c r="AR21" s="6">
        <f>+SUM(AR13:AR20)</f>
        <v>152</v>
      </c>
      <c r="AS21" s="64"/>
      <c r="AT21" s="6">
        <f>+SUM(AT13:AT20)</f>
        <v>111</v>
      </c>
      <c r="AU21" s="64"/>
      <c r="AV21" s="6">
        <f>+SUM(AV13:AV20)</f>
        <v>924</v>
      </c>
      <c r="AW21" s="6">
        <f>+SUM(AW13:AW20)</f>
        <v>89</v>
      </c>
      <c r="AX21" s="6">
        <f>+SUM(AX13:AX20)</f>
        <v>561</v>
      </c>
      <c r="AY21" s="6">
        <f>+SUM(AY13:AY20)</f>
        <v>39</v>
      </c>
    </row>
    <row r="22" spans="1:51" x14ac:dyDescent="0.25">
      <c r="A22" s="12" t="s">
        <v>3</v>
      </c>
      <c r="B22" s="192">
        <v>1</v>
      </c>
      <c r="D22" s="192">
        <v>61</v>
      </c>
      <c r="F22" s="192">
        <v>5</v>
      </c>
      <c r="H22" s="192">
        <v>3</v>
      </c>
      <c r="J22" s="192">
        <v>47</v>
      </c>
      <c r="L22" s="192">
        <v>8</v>
      </c>
      <c r="N22" s="192">
        <v>35</v>
      </c>
      <c r="P22" s="192">
        <v>38</v>
      </c>
      <c r="R22" s="192">
        <v>4</v>
      </c>
      <c r="T22" s="192">
        <v>4</v>
      </c>
      <c r="V22" s="192">
        <v>51</v>
      </c>
      <c r="X22" s="192">
        <v>56</v>
      </c>
      <c r="Z22" s="192">
        <v>9</v>
      </c>
      <c r="AB22" s="192">
        <v>40</v>
      </c>
      <c r="AD22" s="192">
        <v>37</v>
      </c>
      <c r="AF22" s="192">
        <v>18</v>
      </c>
      <c r="AH22" s="192">
        <v>67</v>
      </c>
      <c r="AJ22" s="192">
        <v>3</v>
      </c>
      <c r="AL22" s="192">
        <v>14</v>
      </c>
      <c r="AN22" s="192">
        <v>11</v>
      </c>
      <c r="AP22" s="192">
        <v>9</v>
      </c>
      <c r="AR22" s="192">
        <v>13</v>
      </c>
      <c r="AT22" s="192">
        <v>30</v>
      </c>
    </row>
    <row r="23" spans="1:51" s="185" customFormat="1" x14ac:dyDescent="0.25">
      <c r="A23" s="12" t="s">
        <v>2</v>
      </c>
      <c r="B23" s="121">
        <v>8</v>
      </c>
      <c r="D23" s="121">
        <v>381</v>
      </c>
      <c r="F23" s="121">
        <v>5</v>
      </c>
      <c r="H23" s="121">
        <v>57</v>
      </c>
      <c r="J23" s="121">
        <v>306</v>
      </c>
      <c r="L23" s="121">
        <v>59</v>
      </c>
      <c r="N23" s="121">
        <v>278</v>
      </c>
      <c r="P23" s="121">
        <v>175</v>
      </c>
      <c r="R23" s="121">
        <v>12</v>
      </c>
      <c r="T23" s="121">
        <v>37</v>
      </c>
      <c r="V23" s="121">
        <v>289</v>
      </c>
      <c r="X23" s="121">
        <v>326</v>
      </c>
      <c r="Z23" s="121">
        <v>51</v>
      </c>
      <c r="AB23" s="121">
        <v>295</v>
      </c>
      <c r="AD23" s="121">
        <v>182</v>
      </c>
      <c r="AF23" s="121">
        <v>86</v>
      </c>
      <c r="AH23" s="121">
        <v>437</v>
      </c>
      <c r="AJ23" s="121">
        <v>72</v>
      </c>
      <c r="AL23" s="121">
        <v>128</v>
      </c>
      <c r="AN23" s="121">
        <v>33</v>
      </c>
      <c r="AP23" s="121">
        <v>39</v>
      </c>
      <c r="AR23" s="121">
        <v>57</v>
      </c>
      <c r="AT23" s="121">
        <v>176</v>
      </c>
    </row>
    <row r="24" spans="1:51" s="30" customFormat="1" x14ac:dyDescent="0.25">
      <c r="A24" s="9" t="s">
        <v>65</v>
      </c>
      <c r="B24" s="66">
        <v>2</v>
      </c>
      <c r="D24" s="66">
        <v>21</v>
      </c>
      <c r="F24" s="66">
        <v>1</v>
      </c>
      <c r="H24" s="66">
        <v>5</v>
      </c>
      <c r="J24" s="66">
        <v>12</v>
      </c>
      <c r="L24" s="66">
        <v>6</v>
      </c>
      <c r="N24" s="66">
        <v>16</v>
      </c>
      <c r="P24" s="66">
        <v>9</v>
      </c>
      <c r="R24" s="66">
        <v>1</v>
      </c>
      <c r="T24" s="66">
        <v>7</v>
      </c>
      <c r="V24" s="66">
        <v>20</v>
      </c>
      <c r="X24" s="66">
        <v>18</v>
      </c>
      <c r="Z24" s="66">
        <f>9</f>
        <v>9</v>
      </c>
      <c r="AB24" s="66">
        <f>19</f>
        <v>19</v>
      </c>
      <c r="AD24" s="66">
        <f>10</f>
        <v>10</v>
      </c>
      <c r="AF24" s="66">
        <f>12</f>
        <v>12</v>
      </c>
      <c r="AH24" s="66">
        <f>27</f>
        <v>27</v>
      </c>
      <c r="AJ24" s="66">
        <v>6</v>
      </c>
      <c r="AL24" s="66">
        <v>4</v>
      </c>
      <c r="AN24" s="66">
        <v>8</v>
      </c>
      <c r="AP24" s="66">
        <v>4</v>
      </c>
      <c r="AR24" s="66">
        <v>2</v>
      </c>
      <c r="AT24" s="66">
        <v>10</v>
      </c>
    </row>
    <row r="25" spans="1:51" s="98" customFormat="1" ht="15.75" thickBot="1" x14ac:dyDescent="0.3">
      <c r="A25" s="240" t="s">
        <v>304</v>
      </c>
      <c r="B25" s="194">
        <v>0</v>
      </c>
      <c r="D25" s="194">
        <f>2+1</f>
        <v>3</v>
      </c>
      <c r="F25" s="194">
        <v>0</v>
      </c>
      <c r="H25" s="194">
        <v>0</v>
      </c>
      <c r="J25" s="194">
        <f>2+1</f>
        <v>3</v>
      </c>
      <c r="L25" s="194">
        <v>0</v>
      </c>
      <c r="N25" s="194">
        <v>0</v>
      </c>
      <c r="P25" s="194">
        <f>1+1</f>
        <v>2</v>
      </c>
      <c r="R25" s="194">
        <v>0</v>
      </c>
      <c r="T25" s="194">
        <f>1</f>
        <v>1</v>
      </c>
      <c r="V25" s="194">
        <f>2+1</f>
        <v>3</v>
      </c>
      <c r="X25" s="194">
        <f>2+1</f>
        <v>3</v>
      </c>
      <c r="Z25" s="194">
        <v>0</v>
      </c>
      <c r="AB25" s="194">
        <v>0</v>
      </c>
      <c r="AD25" s="194">
        <f>1</f>
        <v>1</v>
      </c>
      <c r="AF25" s="194">
        <v>0</v>
      </c>
      <c r="AH25" s="194">
        <f>2+1</f>
        <v>3</v>
      </c>
      <c r="AJ25" s="194">
        <f>2</f>
        <v>2</v>
      </c>
      <c r="AL25" s="194">
        <v>0</v>
      </c>
      <c r="AN25" s="194">
        <v>0</v>
      </c>
      <c r="AP25" s="194">
        <v>0</v>
      </c>
      <c r="AR25" s="194">
        <v>0</v>
      </c>
      <c r="AT25" s="194">
        <f>1</f>
        <v>1</v>
      </c>
    </row>
    <row r="26" spans="1:51" s="4" customFormat="1" ht="15.75" thickBot="1" x14ac:dyDescent="0.3">
      <c r="A26" s="4" t="s">
        <v>0</v>
      </c>
      <c r="B26" s="6">
        <f>+SUM(B21:B25)</f>
        <v>32</v>
      </c>
      <c r="D26" s="6">
        <f>+SUM(D21:D25)</f>
        <v>1151</v>
      </c>
      <c r="F26" s="6">
        <f>+SUM(F21:F25)</f>
        <v>51</v>
      </c>
      <c r="H26" s="6">
        <f>+SUM(H21:H25)</f>
        <v>172</v>
      </c>
      <c r="J26" s="6">
        <f>+SUM(J21:J25)</f>
        <v>840</v>
      </c>
      <c r="L26" s="6">
        <f>+SUM(L21:L25)</f>
        <v>191</v>
      </c>
      <c r="N26" s="6">
        <f>+SUM(N21:N25)</f>
        <v>570</v>
      </c>
      <c r="P26" s="6">
        <f>+SUM(P21:P25)</f>
        <v>572</v>
      </c>
      <c r="R26" s="6">
        <f>+SUM(R21:R25)</f>
        <v>65</v>
      </c>
      <c r="T26" s="6">
        <f>+SUM(T21:T25)</f>
        <v>138</v>
      </c>
      <c r="V26" s="6">
        <f>+SUM(V21:V25)</f>
        <v>914</v>
      </c>
      <c r="X26" s="6">
        <f>+SUM(X21:X25)</f>
        <v>953</v>
      </c>
      <c r="Z26" s="6">
        <f>+SUM(Z21:Z25)</f>
        <v>274</v>
      </c>
      <c r="AB26" s="6">
        <f>+SUM(AB21:AB25)</f>
        <v>604</v>
      </c>
      <c r="AD26" s="6">
        <f>+SUM(AD21:AD25)</f>
        <v>663</v>
      </c>
      <c r="AF26" s="6">
        <f>+SUM(AF21:AF25)</f>
        <v>445</v>
      </c>
      <c r="AH26" s="6">
        <f>+SUM(AH21:AH25)</f>
        <v>994</v>
      </c>
      <c r="AJ26" s="6">
        <f>+SUM(AJ21:AJ25)</f>
        <v>233</v>
      </c>
      <c r="AL26" s="6">
        <f>+SUM(AL21:AL25)</f>
        <v>221</v>
      </c>
      <c r="AN26" s="6">
        <f>+SUM(AN21:AN25)</f>
        <v>180</v>
      </c>
      <c r="AP26" s="6">
        <f>+SUM(AP21:AP25)</f>
        <v>208</v>
      </c>
      <c r="AR26" s="6">
        <f>+SUM(AR21:AR25)</f>
        <v>224</v>
      </c>
      <c r="AT26" s="6">
        <f>+SUM(AT21:AT25)</f>
        <v>328</v>
      </c>
    </row>
    <row r="36" spans="2:2" x14ac:dyDescent="0.25">
      <c r="B36" s="1"/>
    </row>
    <row r="37" spans="2:2" x14ac:dyDescent="0.25">
      <c r="B37" s="7"/>
    </row>
    <row r="38" spans="2:2" x14ac:dyDescent="0.25">
      <c r="B38" s="12"/>
    </row>
    <row r="39" spans="2:2" x14ac:dyDescent="0.25">
      <c r="B39" s="63"/>
    </row>
    <row r="40" spans="2:2" x14ac:dyDescent="0.25">
      <c r="B40" s="9"/>
    </row>
    <row r="41" spans="2:2" x14ac:dyDescent="0.25">
      <c r="B41" s="7"/>
    </row>
    <row r="44" spans="2:2" x14ac:dyDescent="0.25">
      <c r="B44" s="2"/>
    </row>
    <row r="50" spans="2:2" x14ac:dyDescent="0.25">
      <c r="B50" s="2"/>
    </row>
    <row r="53" spans="2:2" x14ac:dyDescent="0.25">
      <c r="B53" s="2"/>
    </row>
  </sheetData>
  <mergeCells count="40">
    <mergeCell ref="AR11:AR12"/>
    <mergeCell ref="AT11:AT12"/>
    <mergeCell ref="AV11:AV12"/>
    <mergeCell ref="AW11:AW12"/>
    <mergeCell ref="AX11:AX12"/>
    <mergeCell ref="AY11:AY12"/>
    <mergeCell ref="AF11:AF12"/>
    <mergeCell ref="AH11:AH12"/>
    <mergeCell ref="AJ11:AJ12"/>
    <mergeCell ref="AL11:AL12"/>
    <mergeCell ref="AN11:AN12"/>
    <mergeCell ref="AP11:AP12"/>
    <mergeCell ref="T11:T12"/>
    <mergeCell ref="V11:V12"/>
    <mergeCell ref="X11:X12"/>
    <mergeCell ref="Z11:Z12"/>
    <mergeCell ref="AB11:AB12"/>
    <mergeCell ref="AD11:AD12"/>
    <mergeCell ref="J11:J12"/>
    <mergeCell ref="L11:L12"/>
    <mergeCell ref="N11:N12"/>
    <mergeCell ref="O11:O12"/>
    <mergeCell ref="P11:P12"/>
    <mergeCell ref="R11:R12"/>
    <mergeCell ref="AJ2:AN4"/>
    <mergeCell ref="AP2:AT4"/>
    <mergeCell ref="V3:V4"/>
    <mergeCell ref="X3:X4"/>
    <mergeCell ref="AV8:AY10"/>
    <mergeCell ref="B11:B12"/>
    <mergeCell ref="D11:D12"/>
    <mergeCell ref="F11:F12"/>
    <mergeCell ref="H11:H12"/>
    <mergeCell ref="I11:I12"/>
    <mergeCell ref="B2:F4"/>
    <mergeCell ref="H2:L4"/>
    <mergeCell ref="N2:T4"/>
    <mergeCell ref="V2:X2"/>
    <mergeCell ref="Z2:AD4"/>
    <mergeCell ref="AF2:AH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2" manualBreakCount="2">
    <brk id="24" max="1048575" man="1"/>
    <brk id="4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46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20.5703125" bestFit="1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31" width="12" customWidth="1"/>
  </cols>
  <sheetData>
    <row r="2" spans="1:31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23"/>
      <c r="V2" s="136" t="str">
        <f>+'Lead Sheet (D)'!Z2</f>
        <v>County Commissioner</v>
      </c>
      <c r="W2" s="49"/>
      <c r="X2" s="150" t="s">
        <v>81</v>
      </c>
      <c r="Z2" s="150" t="s">
        <v>80</v>
      </c>
    </row>
    <row r="3" spans="1:31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23"/>
      <c r="V3" s="137"/>
      <c r="W3" s="49"/>
      <c r="X3" s="151"/>
      <c r="Z3" s="151"/>
    </row>
    <row r="4" spans="1:31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23"/>
      <c r="V4" s="128" t="str">
        <f>+'Lead Sheet (D)'!Z3</f>
        <v>at-Large</v>
      </c>
      <c r="W4" s="49"/>
      <c r="X4" s="152"/>
      <c r="Z4" s="152"/>
    </row>
    <row r="5" spans="1:31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V5" s="51"/>
      <c r="W5" s="53"/>
      <c r="X5" s="50"/>
    </row>
    <row r="6" spans="1:31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97"/>
      <c r="V6" s="126"/>
      <c r="W6" s="43"/>
      <c r="X6" s="126"/>
      <c r="Z6" s="239"/>
    </row>
    <row r="7" spans="1:31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98"/>
      <c r="V7" s="124" t="str">
        <f>+'Lead Sheet (D)'!Z7</f>
        <v>Kim</v>
      </c>
      <c r="W7" s="35"/>
      <c r="X7" s="188" t="s">
        <v>240</v>
      </c>
      <c r="Y7" s="91"/>
      <c r="Z7" s="188" t="s">
        <v>240</v>
      </c>
    </row>
    <row r="8" spans="1:31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98"/>
      <c r="V8" s="124" t="str">
        <f>+'Lead Sheet (D)'!Z8</f>
        <v>O'BRIEN</v>
      </c>
      <c r="W8" s="35"/>
      <c r="X8" s="188" t="s">
        <v>241</v>
      </c>
      <c r="Y8" s="91"/>
      <c r="Z8" s="188" t="s">
        <v>241</v>
      </c>
      <c r="AB8" s="139" t="s">
        <v>57</v>
      </c>
      <c r="AC8" s="140"/>
      <c r="AD8" s="140"/>
      <c r="AE8" s="141"/>
    </row>
    <row r="9" spans="1:31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97"/>
      <c r="V9" s="200"/>
      <c r="W9" s="35"/>
      <c r="X9" s="200"/>
      <c r="Z9" s="236"/>
      <c r="AB9" s="142"/>
      <c r="AC9" s="168"/>
      <c r="AD9" s="168"/>
      <c r="AE9" s="144"/>
    </row>
    <row r="10" spans="1:31" ht="5.0999999999999996" customHeight="1" thickBot="1" x14ac:dyDescent="0.3">
      <c r="A10" s="30"/>
      <c r="B10" s="117"/>
      <c r="AB10" s="169"/>
      <c r="AC10" s="170"/>
      <c r="AD10" s="170"/>
      <c r="AE10" s="171"/>
    </row>
    <row r="11" spans="1:31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G11" s="30"/>
      <c r="H11" s="163" t="s">
        <v>73</v>
      </c>
      <c r="I11" s="178"/>
      <c r="J11" s="163" t="s">
        <v>73</v>
      </c>
      <c r="K11" s="30"/>
      <c r="L11" s="163" t="s">
        <v>73</v>
      </c>
      <c r="M11" s="30"/>
      <c r="N11" s="163" t="s">
        <v>73</v>
      </c>
      <c r="O11" s="178"/>
      <c r="P11" s="163" t="s">
        <v>73</v>
      </c>
      <c r="Q11" s="30"/>
      <c r="R11" s="163" t="s">
        <v>73</v>
      </c>
      <c r="S11" s="30"/>
      <c r="T11" s="163" t="s">
        <v>73</v>
      </c>
      <c r="U11" s="30"/>
      <c r="V11" s="163" t="s">
        <v>73</v>
      </c>
      <c r="X11" s="163" t="s">
        <v>73</v>
      </c>
      <c r="Y11" s="30"/>
      <c r="Z11" s="163" t="s">
        <v>73</v>
      </c>
      <c r="AB11" s="172" t="s">
        <v>45</v>
      </c>
      <c r="AC11" s="174" t="s">
        <v>3</v>
      </c>
      <c r="AD11" s="174" t="s">
        <v>2</v>
      </c>
      <c r="AE11" s="176" t="s">
        <v>72</v>
      </c>
    </row>
    <row r="12" spans="1:31" ht="15.75" thickBot="1" x14ac:dyDescent="0.3">
      <c r="A12" s="30"/>
      <c r="B12" s="164"/>
      <c r="C12" s="118"/>
      <c r="D12" s="164"/>
      <c r="E12" s="118"/>
      <c r="F12" s="164"/>
      <c r="G12" s="30"/>
      <c r="H12" s="164"/>
      <c r="I12" s="178"/>
      <c r="J12" s="164"/>
      <c r="K12" s="30"/>
      <c r="L12" s="164"/>
      <c r="M12" s="30"/>
      <c r="N12" s="164"/>
      <c r="O12" s="178"/>
      <c r="P12" s="164"/>
      <c r="Q12" s="30"/>
      <c r="R12" s="164"/>
      <c r="S12" s="30"/>
      <c r="T12" s="164"/>
      <c r="U12" s="30"/>
      <c r="V12" s="164"/>
      <c r="X12" s="164"/>
      <c r="Y12" s="30"/>
      <c r="Z12" s="164"/>
      <c r="AB12" s="173"/>
      <c r="AC12" s="175"/>
      <c r="AD12" s="175"/>
      <c r="AE12" s="177"/>
    </row>
    <row r="13" spans="1:31" x14ac:dyDescent="0.25">
      <c r="A13" t="s">
        <v>223</v>
      </c>
      <c r="B13" s="66">
        <v>0</v>
      </c>
      <c r="C13" s="30"/>
      <c r="D13" s="66">
        <v>14</v>
      </c>
      <c r="E13" s="30"/>
      <c r="F13" s="66">
        <v>1</v>
      </c>
      <c r="G13" s="30"/>
      <c r="H13" s="66">
        <v>0</v>
      </c>
      <c r="I13" s="30"/>
      <c r="J13" s="66">
        <v>15</v>
      </c>
      <c r="K13" s="30"/>
      <c r="L13" s="66">
        <v>0</v>
      </c>
      <c r="M13" s="30"/>
      <c r="N13" s="66">
        <v>6</v>
      </c>
      <c r="O13" s="30"/>
      <c r="P13" s="66">
        <v>5</v>
      </c>
      <c r="Q13" s="30"/>
      <c r="R13" s="66">
        <v>1</v>
      </c>
      <c r="S13" s="30"/>
      <c r="T13" s="66">
        <v>3</v>
      </c>
      <c r="U13" s="30"/>
      <c r="V13" s="66">
        <v>14</v>
      </c>
      <c r="W13" s="30"/>
      <c r="X13" s="66"/>
      <c r="Y13" s="30"/>
      <c r="Z13" s="66"/>
      <c r="AA13" s="30"/>
      <c r="AB13" s="66">
        <v>15</v>
      </c>
      <c r="AC13" s="66">
        <v>3</v>
      </c>
      <c r="AD13" s="66">
        <v>13</v>
      </c>
      <c r="AE13" s="66">
        <v>0</v>
      </c>
    </row>
    <row r="14" spans="1:31" ht="15.75" thickBot="1" x14ac:dyDescent="0.3">
      <c r="A14" t="s">
        <v>222</v>
      </c>
      <c r="B14" s="66">
        <v>0</v>
      </c>
      <c r="C14" s="30"/>
      <c r="D14" s="66">
        <v>18</v>
      </c>
      <c r="E14" s="30"/>
      <c r="F14" s="66">
        <v>1</v>
      </c>
      <c r="G14" s="30"/>
      <c r="H14" s="66">
        <v>1</v>
      </c>
      <c r="I14" s="30"/>
      <c r="J14" s="66">
        <v>19</v>
      </c>
      <c r="K14" s="30"/>
      <c r="L14" s="66">
        <v>1</v>
      </c>
      <c r="M14" s="30"/>
      <c r="N14" s="66">
        <v>7</v>
      </c>
      <c r="O14" s="30"/>
      <c r="P14" s="66">
        <v>7</v>
      </c>
      <c r="Q14" s="30"/>
      <c r="R14" s="66">
        <v>0</v>
      </c>
      <c r="S14" s="30"/>
      <c r="T14" s="66">
        <v>6</v>
      </c>
      <c r="U14" s="30"/>
      <c r="V14" s="66">
        <v>17</v>
      </c>
      <c r="W14" s="30"/>
      <c r="X14" s="66"/>
      <c r="Y14" s="30"/>
      <c r="Z14" s="66"/>
      <c r="AA14" s="30"/>
      <c r="AB14" s="66">
        <v>21</v>
      </c>
      <c r="AC14" s="66">
        <v>0</v>
      </c>
      <c r="AD14" s="66">
        <v>6</v>
      </c>
      <c r="AE14" s="66">
        <v>0</v>
      </c>
    </row>
    <row r="15" spans="1:31" s="4" customFormat="1" ht="15.75" thickBot="1" x14ac:dyDescent="0.3">
      <c r="A15" s="7" t="s">
        <v>4</v>
      </c>
      <c r="B15" s="6">
        <f>+SUM(B13:B14)</f>
        <v>0</v>
      </c>
      <c r="C15" s="64"/>
      <c r="D15" s="6">
        <f>+SUM(D13:D14)</f>
        <v>32</v>
      </c>
      <c r="E15" s="64"/>
      <c r="F15" s="6">
        <f>+SUM(F13:F14)</f>
        <v>2</v>
      </c>
      <c r="G15" s="64"/>
      <c r="H15" s="6">
        <f>+SUM(H13:H14)</f>
        <v>1</v>
      </c>
      <c r="I15" s="64"/>
      <c r="J15" s="6">
        <f>+SUM(J13:J14)</f>
        <v>34</v>
      </c>
      <c r="K15" s="64"/>
      <c r="L15" s="6">
        <f>+SUM(L13:L14)</f>
        <v>1</v>
      </c>
      <c r="M15" s="64"/>
      <c r="N15" s="6">
        <f>+SUM(N13:N14)</f>
        <v>13</v>
      </c>
      <c r="O15" s="64"/>
      <c r="P15" s="6">
        <f>+SUM(P13:P14)</f>
        <v>12</v>
      </c>
      <c r="Q15" s="64"/>
      <c r="R15" s="6">
        <f>+SUM(R13:R14)</f>
        <v>1</v>
      </c>
      <c r="S15" s="64"/>
      <c r="T15" s="6">
        <f>+SUM(T13:T14)</f>
        <v>9</v>
      </c>
      <c r="U15" s="64"/>
      <c r="V15" s="6">
        <f>+SUM(V13:V14)</f>
        <v>31</v>
      </c>
      <c r="W15" s="64"/>
      <c r="X15" s="6">
        <f>+SUM(X13:X14)</f>
        <v>0</v>
      </c>
      <c r="Y15" s="64"/>
      <c r="Z15" s="6">
        <f>+SUM(Z13:Z14)</f>
        <v>0</v>
      </c>
      <c r="AA15" s="64"/>
      <c r="AB15" s="6">
        <f>+SUM(AB13:AB14)</f>
        <v>36</v>
      </c>
      <c r="AC15" s="6">
        <f>+SUM(AC13:AC14)</f>
        <v>3</v>
      </c>
      <c r="AD15" s="6">
        <f>+SUM(AD13:AD14)</f>
        <v>19</v>
      </c>
      <c r="AE15" s="6">
        <f>+SUM(AE13:AE14)</f>
        <v>0</v>
      </c>
    </row>
    <row r="16" spans="1:31" s="110" customFormat="1" x14ac:dyDescent="0.25">
      <c r="A16" s="12" t="s">
        <v>3</v>
      </c>
      <c r="B16" s="120">
        <v>0</v>
      </c>
      <c r="D16" s="120">
        <v>1</v>
      </c>
      <c r="F16" s="120">
        <v>2</v>
      </c>
      <c r="H16" s="120">
        <v>1</v>
      </c>
      <c r="J16" s="120">
        <v>1</v>
      </c>
      <c r="L16" s="120">
        <v>1</v>
      </c>
      <c r="N16" s="120">
        <v>2</v>
      </c>
      <c r="P16" s="120">
        <v>1</v>
      </c>
      <c r="R16" s="120">
        <v>0</v>
      </c>
      <c r="T16" s="120">
        <v>0</v>
      </c>
      <c r="V16" s="120">
        <v>3</v>
      </c>
      <c r="X16" s="120"/>
      <c r="Z16" s="120"/>
    </row>
    <row r="17" spans="1:26" s="110" customFormat="1" x14ac:dyDescent="0.25">
      <c r="A17" s="12" t="s">
        <v>2</v>
      </c>
      <c r="B17" s="121">
        <v>0</v>
      </c>
      <c r="D17" s="121">
        <v>17</v>
      </c>
      <c r="F17" s="121">
        <v>1</v>
      </c>
      <c r="H17" s="121">
        <v>0</v>
      </c>
      <c r="J17" s="121">
        <v>16</v>
      </c>
      <c r="L17" s="121">
        <v>2</v>
      </c>
      <c r="N17" s="121">
        <v>4</v>
      </c>
      <c r="P17" s="121">
        <v>11</v>
      </c>
      <c r="R17" s="121">
        <v>0</v>
      </c>
      <c r="T17" s="121">
        <v>3</v>
      </c>
      <c r="V17" s="121">
        <v>15</v>
      </c>
      <c r="X17" s="121"/>
      <c r="Z17" s="121"/>
    </row>
    <row r="18" spans="1:26" s="30" customFormat="1" ht="15.75" thickBot="1" x14ac:dyDescent="0.3">
      <c r="A18" s="9" t="s">
        <v>65</v>
      </c>
      <c r="B18" s="194">
        <v>0</v>
      </c>
      <c r="D18" s="194">
        <v>0</v>
      </c>
      <c r="F18" s="194">
        <v>0</v>
      </c>
      <c r="H18" s="194">
        <v>0</v>
      </c>
      <c r="J18" s="194">
        <v>0</v>
      </c>
      <c r="L18" s="194">
        <v>0</v>
      </c>
      <c r="N18" s="194">
        <v>0</v>
      </c>
      <c r="P18" s="194">
        <v>0</v>
      </c>
      <c r="R18" s="194">
        <v>0</v>
      </c>
      <c r="T18" s="194">
        <v>0</v>
      </c>
      <c r="V18" s="194">
        <v>0</v>
      </c>
      <c r="X18" s="194"/>
      <c r="Z18" s="194"/>
    </row>
    <row r="19" spans="1:26" s="64" customFormat="1" ht="15.75" thickBot="1" x14ac:dyDescent="0.3">
      <c r="A19" s="119" t="s">
        <v>0</v>
      </c>
      <c r="B19" s="6">
        <f>+SUM(B15:B18)</f>
        <v>0</v>
      </c>
      <c r="D19" s="6">
        <f>+SUM(D15:D18)</f>
        <v>50</v>
      </c>
      <c r="F19" s="6">
        <f>+SUM(F15:F18)</f>
        <v>5</v>
      </c>
      <c r="H19" s="6">
        <f>+SUM(H15:H18)</f>
        <v>2</v>
      </c>
      <c r="J19" s="6">
        <f>+SUM(J15:J18)</f>
        <v>51</v>
      </c>
      <c r="L19" s="6">
        <f>+SUM(L15:L18)</f>
        <v>4</v>
      </c>
      <c r="N19" s="6">
        <f>+SUM(N15:N18)</f>
        <v>19</v>
      </c>
      <c r="P19" s="6">
        <f>+SUM(P15:P18)</f>
        <v>24</v>
      </c>
      <c r="R19" s="6">
        <f>+SUM(R15:R18)</f>
        <v>1</v>
      </c>
      <c r="T19" s="6">
        <f>+SUM(T15:T18)</f>
        <v>12</v>
      </c>
      <c r="V19" s="6">
        <f>+SUM(V15:V18)</f>
        <v>49</v>
      </c>
      <c r="X19" s="6">
        <f>+SUM(X15:X18)</f>
        <v>0</v>
      </c>
      <c r="Z19" s="6">
        <f>+SUM(Z15:Z18)</f>
        <v>0</v>
      </c>
    </row>
    <row r="29" spans="1:26" x14ac:dyDescent="0.25">
      <c r="B29" s="1"/>
    </row>
    <row r="30" spans="1:26" x14ac:dyDescent="0.25">
      <c r="B30" s="7"/>
    </row>
    <row r="31" spans="1:26" x14ac:dyDescent="0.25">
      <c r="B31" s="12"/>
    </row>
    <row r="32" spans="1:26" x14ac:dyDescent="0.25">
      <c r="B32" s="63"/>
    </row>
    <row r="33" spans="2:2" x14ac:dyDescent="0.25">
      <c r="B33" s="9"/>
    </row>
    <row r="34" spans="2:2" x14ac:dyDescent="0.25">
      <c r="B34" s="7"/>
    </row>
    <row r="37" spans="2:2" x14ac:dyDescent="0.25">
      <c r="B37" s="2"/>
    </row>
    <row r="43" spans="2:2" x14ac:dyDescent="0.25">
      <c r="B43" s="2"/>
    </row>
    <row r="46" spans="2:2" x14ac:dyDescent="0.25">
      <c r="B46" s="2"/>
    </row>
  </sheetData>
  <mergeCells count="26">
    <mergeCell ref="AB11:AB12"/>
    <mergeCell ref="AC11:AC12"/>
    <mergeCell ref="AD11:AD12"/>
    <mergeCell ref="AE11:AE12"/>
    <mergeCell ref="P11:P12"/>
    <mergeCell ref="R11:R12"/>
    <mergeCell ref="T11:T12"/>
    <mergeCell ref="V11:V12"/>
    <mergeCell ref="X11:X12"/>
    <mergeCell ref="Z11:Z12"/>
    <mergeCell ref="AB8:AE10"/>
    <mergeCell ref="B11:B12"/>
    <mergeCell ref="D11:D12"/>
    <mergeCell ref="F11:F12"/>
    <mergeCell ref="H11:H12"/>
    <mergeCell ref="I11:I12"/>
    <mergeCell ref="J11:J12"/>
    <mergeCell ref="L11:L12"/>
    <mergeCell ref="N11:N12"/>
    <mergeCell ref="O11:O12"/>
    <mergeCell ref="B2:F4"/>
    <mergeCell ref="H2:L4"/>
    <mergeCell ref="N2:T4"/>
    <mergeCell ref="V2:V3"/>
    <mergeCell ref="X2:X4"/>
    <mergeCell ref="Z2:Z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53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9.5703125" bestFit="1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28" width="19.85546875" customWidth="1"/>
    <col min="29" max="29" width="1.7109375" customWidth="1"/>
    <col min="30" max="30" width="15.28515625" customWidth="1"/>
    <col min="31" max="31" width="1.7109375" customWidth="1"/>
    <col min="32" max="35" width="12" customWidth="1"/>
  </cols>
  <sheetData>
    <row r="2" spans="1:35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49"/>
      <c r="V2" s="179" t="str">
        <f>+'Lead Sheet (D)'!Z2</f>
        <v>County Commissioner</v>
      </c>
      <c r="W2" s="180"/>
      <c r="X2" s="181"/>
      <c r="Z2" s="150" t="s">
        <v>289</v>
      </c>
      <c r="AB2" s="150" t="s">
        <v>81</v>
      </c>
      <c r="AD2" s="150" t="s">
        <v>80</v>
      </c>
    </row>
    <row r="3" spans="1:35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49"/>
      <c r="V3" s="156" t="str">
        <f>+'Lead Sheet (D)'!Z3</f>
        <v>at-Large</v>
      </c>
      <c r="W3" s="87"/>
      <c r="X3" s="144" t="str">
        <f>+'Lead Sheet (D)'!AB3</f>
        <v>District 2</v>
      </c>
      <c r="Z3" s="151"/>
      <c r="AB3" s="151"/>
      <c r="AD3" s="151"/>
    </row>
    <row r="4" spans="1:35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49"/>
      <c r="V4" s="157"/>
      <c r="W4" s="86"/>
      <c r="X4" s="147"/>
      <c r="Z4" s="152"/>
      <c r="AB4" s="152"/>
      <c r="AD4" s="152"/>
    </row>
    <row r="5" spans="1:35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U5" s="53"/>
      <c r="V5" s="49"/>
      <c r="W5" s="53"/>
      <c r="X5" s="53"/>
      <c r="Z5" s="50"/>
      <c r="AB5" s="50"/>
    </row>
    <row r="6" spans="1:35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43"/>
      <c r="V6" s="129"/>
      <c r="W6" s="43"/>
      <c r="X6" s="129"/>
      <c r="Z6" s="126"/>
      <c r="AB6" s="126"/>
      <c r="AD6" s="123"/>
    </row>
    <row r="7" spans="1:35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35"/>
      <c r="V7" s="130" t="str">
        <f>+'Lead Sheet (D)'!Z7</f>
        <v>Kim</v>
      </c>
      <c r="W7" s="35"/>
      <c r="X7" s="130" t="str">
        <f>+'Lead Sheet (D)'!AB7</f>
        <v>Joanne</v>
      </c>
      <c r="Y7" s="91"/>
      <c r="Z7" s="188" t="s">
        <v>392</v>
      </c>
      <c r="AA7" s="91"/>
      <c r="AB7" s="188" t="s">
        <v>249</v>
      </c>
      <c r="AC7" s="91"/>
      <c r="AD7" s="188" t="s">
        <v>393</v>
      </c>
    </row>
    <row r="8" spans="1:35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35"/>
      <c r="V8" s="130" t="str">
        <f>+'Lead Sheet (D)'!Z8</f>
        <v>O'BRIEN</v>
      </c>
      <c r="W8" s="35"/>
      <c r="X8" s="130" t="str">
        <f>+'Lead Sheet (D)'!AB8</f>
        <v>FAMULARO</v>
      </c>
      <c r="Y8" s="91"/>
      <c r="Z8" s="188" t="s">
        <v>394</v>
      </c>
      <c r="AA8" s="91"/>
      <c r="AB8" s="188" t="s">
        <v>395</v>
      </c>
      <c r="AC8" s="91"/>
      <c r="AD8" s="188" t="s">
        <v>396</v>
      </c>
      <c r="AF8" s="139" t="s">
        <v>57</v>
      </c>
      <c r="AG8" s="140"/>
      <c r="AH8" s="140"/>
      <c r="AI8" s="141"/>
    </row>
    <row r="9" spans="1:35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35"/>
      <c r="V9" s="226"/>
      <c r="W9" s="35"/>
      <c r="X9" s="226"/>
      <c r="Z9" s="200"/>
      <c r="AB9" s="200"/>
      <c r="AD9" s="200"/>
      <c r="AF9" s="142"/>
      <c r="AG9" s="168"/>
      <c r="AH9" s="168"/>
      <c r="AI9" s="144"/>
    </row>
    <row r="10" spans="1:35" ht="5.0999999999999996" customHeight="1" thickBot="1" x14ac:dyDescent="0.3">
      <c r="A10" s="30"/>
      <c r="B10" s="117"/>
      <c r="AF10" s="169"/>
      <c r="AG10" s="170"/>
      <c r="AH10" s="170"/>
      <c r="AI10" s="171"/>
    </row>
    <row r="11" spans="1:35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78"/>
      <c r="J11" s="163" t="s">
        <v>73</v>
      </c>
      <c r="L11" s="163" t="s">
        <v>73</v>
      </c>
      <c r="N11" s="163" t="s">
        <v>73</v>
      </c>
      <c r="O11" s="178"/>
      <c r="P11" s="163" t="s">
        <v>73</v>
      </c>
      <c r="R11" s="163" t="s">
        <v>73</v>
      </c>
      <c r="T11" s="163" t="s">
        <v>73</v>
      </c>
      <c r="V11" s="163" t="s">
        <v>73</v>
      </c>
      <c r="X11" s="163" t="s">
        <v>73</v>
      </c>
      <c r="Z11" s="163" t="s">
        <v>73</v>
      </c>
      <c r="AB11" s="163" t="s">
        <v>73</v>
      </c>
      <c r="AD11" s="163" t="s">
        <v>73</v>
      </c>
      <c r="AF11" s="172" t="s">
        <v>45</v>
      </c>
      <c r="AG11" s="174" t="s">
        <v>3</v>
      </c>
      <c r="AH11" s="174" t="s">
        <v>2</v>
      </c>
      <c r="AI11" s="176" t="s">
        <v>72</v>
      </c>
    </row>
    <row r="12" spans="1:35" ht="15.75" thickBot="1" x14ac:dyDescent="0.3">
      <c r="A12" s="30"/>
      <c r="B12" s="164"/>
      <c r="C12" s="118"/>
      <c r="D12" s="164"/>
      <c r="E12" s="118"/>
      <c r="F12" s="164"/>
      <c r="H12" s="164"/>
      <c r="I12" s="178"/>
      <c r="J12" s="164"/>
      <c r="L12" s="164"/>
      <c r="N12" s="164"/>
      <c r="O12" s="178"/>
      <c r="P12" s="164"/>
      <c r="R12" s="164"/>
      <c r="T12" s="164"/>
      <c r="V12" s="164"/>
      <c r="X12" s="164"/>
      <c r="Z12" s="164"/>
      <c r="AB12" s="164"/>
      <c r="AD12" s="164"/>
      <c r="AF12" s="173"/>
      <c r="AG12" s="175"/>
      <c r="AH12" s="175"/>
      <c r="AI12" s="177"/>
    </row>
    <row r="13" spans="1:35" x14ac:dyDescent="0.25">
      <c r="A13" t="s">
        <v>231</v>
      </c>
      <c r="B13" s="66">
        <v>1</v>
      </c>
      <c r="C13" s="30"/>
      <c r="D13" s="66">
        <v>38</v>
      </c>
      <c r="E13" s="30"/>
      <c r="F13" s="66">
        <v>1</v>
      </c>
      <c r="G13" s="30"/>
      <c r="H13" s="66">
        <v>4</v>
      </c>
      <c r="I13" s="30"/>
      <c r="J13" s="66">
        <v>34</v>
      </c>
      <c r="K13" s="30"/>
      <c r="L13" s="66">
        <v>4</v>
      </c>
      <c r="M13" s="30"/>
      <c r="N13" s="66">
        <v>21</v>
      </c>
      <c r="O13" s="30"/>
      <c r="P13" s="66">
        <v>7</v>
      </c>
      <c r="Q13" s="30"/>
      <c r="R13" s="66">
        <v>1</v>
      </c>
      <c r="S13" s="30"/>
      <c r="T13" s="66">
        <v>11</v>
      </c>
      <c r="U13" s="30"/>
      <c r="V13" s="66">
        <v>39</v>
      </c>
      <c r="W13" s="30"/>
      <c r="X13" s="66">
        <v>36</v>
      </c>
      <c r="Y13" s="30"/>
      <c r="Z13" s="66">
        <v>39</v>
      </c>
      <c r="AA13" s="30"/>
      <c r="AB13" s="66">
        <v>40</v>
      </c>
      <c r="AC13" s="30"/>
      <c r="AD13" s="66"/>
      <c r="AE13" s="30"/>
      <c r="AF13" s="66">
        <v>44</v>
      </c>
      <c r="AG13" s="65">
        <v>0</v>
      </c>
      <c r="AH13" s="65">
        <v>18</v>
      </c>
      <c r="AI13" s="65">
        <v>0</v>
      </c>
    </row>
    <row r="14" spans="1:35" x14ac:dyDescent="0.25">
      <c r="A14" t="s">
        <v>230</v>
      </c>
      <c r="B14" s="66">
        <v>0</v>
      </c>
      <c r="C14" s="30"/>
      <c r="D14" s="66">
        <v>37</v>
      </c>
      <c r="E14" s="30"/>
      <c r="F14" s="66">
        <v>1</v>
      </c>
      <c r="G14" s="30"/>
      <c r="H14" s="66">
        <v>5</v>
      </c>
      <c r="I14" s="30"/>
      <c r="J14" s="66">
        <v>31</v>
      </c>
      <c r="K14" s="30"/>
      <c r="L14" s="66">
        <v>4</v>
      </c>
      <c r="M14" s="30"/>
      <c r="N14" s="66">
        <v>21</v>
      </c>
      <c r="O14" s="30"/>
      <c r="P14" s="66">
        <v>16</v>
      </c>
      <c r="Q14" s="30"/>
      <c r="R14" s="66">
        <v>0</v>
      </c>
      <c r="S14" s="30"/>
      <c r="T14" s="66">
        <v>4</v>
      </c>
      <c r="U14" s="30"/>
      <c r="V14" s="66">
        <v>39</v>
      </c>
      <c r="W14" s="30"/>
      <c r="X14" s="66">
        <v>36</v>
      </c>
      <c r="Y14" s="30"/>
      <c r="Z14" s="66">
        <v>39</v>
      </c>
      <c r="AA14" s="30"/>
      <c r="AB14" s="66">
        <v>36</v>
      </c>
      <c r="AC14" s="30"/>
      <c r="AD14" s="66"/>
      <c r="AE14" s="30"/>
      <c r="AF14" s="66">
        <v>43</v>
      </c>
      <c r="AG14" s="65">
        <v>1</v>
      </c>
      <c r="AH14" s="65">
        <v>27</v>
      </c>
      <c r="AI14" s="65">
        <v>2</v>
      </c>
    </row>
    <row r="15" spans="1:35" x14ac:dyDescent="0.25">
      <c r="A15" t="s">
        <v>229</v>
      </c>
      <c r="B15" s="66">
        <v>1</v>
      </c>
      <c r="C15" s="30"/>
      <c r="D15" s="66">
        <v>23</v>
      </c>
      <c r="E15" s="30"/>
      <c r="F15" s="66">
        <v>1</v>
      </c>
      <c r="G15" s="30"/>
      <c r="H15" s="66">
        <v>0</v>
      </c>
      <c r="I15" s="30"/>
      <c r="J15" s="66">
        <v>23</v>
      </c>
      <c r="K15" s="30"/>
      <c r="L15" s="66">
        <v>2</v>
      </c>
      <c r="M15" s="30"/>
      <c r="N15" s="66">
        <v>9</v>
      </c>
      <c r="O15" s="30"/>
      <c r="P15" s="66">
        <v>14</v>
      </c>
      <c r="Q15" s="30"/>
      <c r="R15" s="66">
        <v>0</v>
      </c>
      <c r="S15" s="30"/>
      <c r="T15" s="66">
        <v>2</v>
      </c>
      <c r="U15" s="30"/>
      <c r="V15" s="66">
        <v>22</v>
      </c>
      <c r="W15" s="30"/>
      <c r="X15" s="66">
        <v>22</v>
      </c>
      <c r="Y15" s="30"/>
      <c r="Z15" s="66">
        <v>24</v>
      </c>
      <c r="AA15" s="30"/>
      <c r="AB15" s="66">
        <v>24</v>
      </c>
      <c r="AC15" s="30"/>
      <c r="AD15" s="66"/>
      <c r="AE15" s="30"/>
      <c r="AF15" s="66">
        <v>25</v>
      </c>
      <c r="AG15" s="65">
        <v>1</v>
      </c>
      <c r="AH15" s="65">
        <v>14</v>
      </c>
      <c r="AI15" s="65">
        <v>0</v>
      </c>
    </row>
    <row r="16" spans="1:35" x14ac:dyDescent="0.25">
      <c r="A16" t="s">
        <v>228</v>
      </c>
      <c r="B16" s="66">
        <v>1</v>
      </c>
      <c r="C16" s="30"/>
      <c r="D16" s="66">
        <v>39</v>
      </c>
      <c r="E16" s="30"/>
      <c r="F16" s="66">
        <v>3</v>
      </c>
      <c r="G16" s="30"/>
      <c r="H16" s="66">
        <v>3</v>
      </c>
      <c r="I16" s="30"/>
      <c r="J16" s="66">
        <v>31</v>
      </c>
      <c r="K16" s="30"/>
      <c r="L16" s="66">
        <v>8</v>
      </c>
      <c r="M16" s="30"/>
      <c r="N16" s="66">
        <v>29</v>
      </c>
      <c r="O16" s="30"/>
      <c r="P16" s="66">
        <v>8</v>
      </c>
      <c r="Q16" s="30"/>
      <c r="R16" s="66">
        <v>1</v>
      </c>
      <c r="S16" s="30"/>
      <c r="T16" s="66">
        <v>5</v>
      </c>
      <c r="U16" s="30"/>
      <c r="V16" s="66">
        <v>39</v>
      </c>
      <c r="W16" s="30"/>
      <c r="X16" s="66">
        <v>40</v>
      </c>
      <c r="Y16" s="30"/>
      <c r="Z16" s="66">
        <v>38</v>
      </c>
      <c r="AA16" s="30"/>
      <c r="AB16" s="66">
        <v>37</v>
      </c>
      <c r="AC16" s="30"/>
      <c r="AD16" s="66"/>
      <c r="AE16" s="30"/>
      <c r="AF16" s="66">
        <v>45</v>
      </c>
      <c r="AG16" s="65">
        <v>7</v>
      </c>
      <c r="AH16" s="65">
        <v>37</v>
      </c>
      <c r="AI16" s="65">
        <v>1</v>
      </c>
    </row>
    <row r="17" spans="1:35" x14ac:dyDescent="0.25">
      <c r="A17" t="s">
        <v>227</v>
      </c>
      <c r="B17" s="66">
        <v>2</v>
      </c>
      <c r="C17" s="30"/>
      <c r="D17" s="66">
        <v>28</v>
      </c>
      <c r="E17" s="30"/>
      <c r="F17" s="66">
        <v>0</v>
      </c>
      <c r="G17" s="30"/>
      <c r="H17" s="66">
        <v>3</v>
      </c>
      <c r="I17" s="30"/>
      <c r="J17" s="66">
        <v>24</v>
      </c>
      <c r="K17" s="30"/>
      <c r="L17" s="66">
        <v>2</v>
      </c>
      <c r="M17" s="30"/>
      <c r="N17" s="66">
        <v>14</v>
      </c>
      <c r="O17" s="30"/>
      <c r="P17" s="66">
        <v>8</v>
      </c>
      <c r="Q17" s="30"/>
      <c r="R17" s="66">
        <v>1</v>
      </c>
      <c r="S17" s="30"/>
      <c r="T17" s="66">
        <v>8</v>
      </c>
      <c r="U17" s="30"/>
      <c r="V17" s="66">
        <v>29</v>
      </c>
      <c r="W17" s="30"/>
      <c r="X17" s="66">
        <v>27</v>
      </c>
      <c r="Y17" s="30"/>
      <c r="Z17" s="66">
        <v>26</v>
      </c>
      <c r="AA17" s="30"/>
      <c r="AB17" s="66"/>
      <c r="AC17" s="30"/>
      <c r="AD17" s="66">
        <v>27</v>
      </c>
      <c r="AE17" s="30"/>
      <c r="AF17" s="66">
        <v>32</v>
      </c>
      <c r="AG17" s="65">
        <v>4</v>
      </c>
      <c r="AH17" s="65">
        <v>43</v>
      </c>
      <c r="AI17" s="65">
        <v>1</v>
      </c>
    </row>
    <row r="18" spans="1:35" x14ac:dyDescent="0.25">
      <c r="A18" t="s">
        <v>226</v>
      </c>
      <c r="B18" s="66">
        <v>1</v>
      </c>
      <c r="C18" s="30"/>
      <c r="D18" s="66">
        <v>24</v>
      </c>
      <c r="E18" s="30"/>
      <c r="F18" s="66">
        <v>1</v>
      </c>
      <c r="G18" s="30"/>
      <c r="H18" s="66">
        <v>3</v>
      </c>
      <c r="I18" s="30"/>
      <c r="J18" s="66">
        <v>19</v>
      </c>
      <c r="K18" s="30"/>
      <c r="L18" s="66">
        <v>4</v>
      </c>
      <c r="M18" s="30"/>
      <c r="N18" s="66">
        <v>12</v>
      </c>
      <c r="O18" s="30"/>
      <c r="P18" s="66">
        <v>7</v>
      </c>
      <c r="Q18" s="30"/>
      <c r="R18" s="66">
        <v>0</v>
      </c>
      <c r="S18" s="30"/>
      <c r="T18" s="66">
        <v>7</v>
      </c>
      <c r="U18" s="30"/>
      <c r="V18" s="66">
        <v>27</v>
      </c>
      <c r="W18" s="30"/>
      <c r="X18" s="66">
        <v>21</v>
      </c>
      <c r="Y18" s="30"/>
      <c r="Z18" s="66">
        <v>25</v>
      </c>
      <c r="AA18" s="30"/>
      <c r="AB18" s="66"/>
      <c r="AC18" s="30"/>
      <c r="AD18" s="66">
        <v>23</v>
      </c>
      <c r="AE18" s="30"/>
      <c r="AF18" s="66">
        <v>27</v>
      </c>
      <c r="AG18" s="65">
        <v>1</v>
      </c>
      <c r="AH18" s="65">
        <v>32</v>
      </c>
      <c r="AI18" s="65">
        <v>0</v>
      </c>
    </row>
    <row r="19" spans="1:35" x14ac:dyDescent="0.25">
      <c r="A19" t="s">
        <v>225</v>
      </c>
      <c r="B19" s="66">
        <v>1</v>
      </c>
      <c r="C19" s="30"/>
      <c r="D19" s="66">
        <v>39</v>
      </c>
      <c r="E19" s="30"/>
      <c r="F19" s="66">
        <v>1</v>
      </c>
      <c r="G19" s="30"/>
      <c r="H19" s="66">
        <v>2</v>
      </c>
      <c r="I19" s="30"/>
      <c r="J19" s="66">
        <v>36</v>
      </c>
      <c r="K19" s="30"/>
      <c r="L19" s="66">
        <v>5</v>
      </c>
      <c r="M19" s="30"/>
      <c r="N19" s="66">
        <v>19</v>
      </c>
      <c r="O19" s="30"/>
      <c r="P19" s="66">
        <v>15</v>
      </c>
      <c r="Q19" s="30"/>
      <c r="R19" s="66">
        <v>1</v>
      </c>
      <c r="S19" s="30"/>
      <c r="T19" s="66">
        <v>8</v>
      </c>
      <c r="U19" s="30"/>
      <c r="V19" s="66">
        <v>38</v>
      </c>
      <c r="W19" s="30"/>
      <c r="X19" s="66">
        <v>37</v>
      </c>
      <c r="Y19" s="30"/>
      <c r="Z19" s="66">
        <v>38</v>
      </c>
      <c r="AA19" s="30"/>
      <c r="AB19" s="66"/>
      <c r="AC19" s="30"/>
      <c r="AD19" s="66">
        <v>39</v>
      </c>
      <c r="AE19" s="30"/>
      <c r="AF19" s="66">
        <v>44</v>
      </c>
      <c r="AG19" s="65">
        <v>0</v>
      </c>
      <c r="AH19" s="65">
        <v>22</v>
      </c>
      <c r="AI19" s="65">
        <v>0</v>
      </c>
    </row>
    <row r="20" spans="1:35" ht="15.75" thickBot="1" x14ac:dyDescent="0.3">
      <c r="A20" t="s">
        <v>224</v>
      </c>
      <c r="B20" s="66">
        <v>3</v>
      </c>
      <c r="C20" s="30"/>
      <c r="D20" s="66">
        <v>36</v>
      </c>
      <c r="E20" s="30"/>
      <c r="F20" s="66">
        <v>2</v>
      </c>
      <c r="G20" s="30"/>
      <c r="H20" s="66">
        <v>4</v>
      </c>
      <c r="I20" s="30"/>
      <c r="J20" s="66">
        <v>31</v>
      </c>
      <c r="K20" s="30"/>
      <c r="L20" s="66">
        <v>5</v>
      </c>
      <c r="M20" s="30"/>
      <c r="N20" s="66">
        <v>22</v>
      </c>
      <c r="O20" s="30"/>
      <c r="P20" s="66">
        <v>17</v>
      </c>
      <c r="Q20" s="30"/>
      <c r="R20" s="66">
        <v>2</v>
      </c>
      <c r="S20" s="30"/>
      <c r="T20" s="66">
        <v>0</v>
      </c>
      <c r="U20" s="30"/>
      <c r="V20" s="66">
        <v>38</v>
      </c>
      <c r="W20" s="30"/>
      <c r="X20" s="66">
        <v>36</v>
      </c>
      <c r="Y20" s="30"/>
      <c r="Z20" s="66">
        <v>36</v>
      </c>
      <c r="AA20" s="30"/>
      <c r="AB20" s="66"/>
      <c r="AC20" s="30"/>
      <c r="AD20" s="66">
        <v>33</v>
      </c>
      <c r="AE20" s="30"/>
      <c r="AF20" s="66">
        <v>43</v>
      </c>
      <c r="AG20" s="65">
        <v>2</v>
      </c>
      <c r="AH20" s="65">
        <v>34</v>
      </c>
      <c r="AI20" s="65">
        <v>5</v>
      </c>
    </row>
    <row r="21" spans="1:35" s="4" customFormat="1" ht="15.75" thickBot="1" x14ac:dyDescent="0.3">
      <c r="A21" s="7" t="s">
        <v>4</v>
      </c>
      <c r="B21" s="6">
        <f>+SUM(B13:B20)</f>
        <v>10</v>
      </c>
      <c r="C21" s="64"/>
      <c r="D21" s="6">
        <f>+SUM(D13:D20)</f>
        <v>264</v>
      </c>
      <c r="E21" s="64"/>
      <c r="F21" s="6">
        <f>+SUM(F13:F20)</f>
        <v>10</v>
      </c>
      <c r="G21" s="64"/>
      <c r="H21" s="6">
        <f>+SUM(H13:H20)</f>
        <v>24</v>
      </c>
      <c r="I21" s="64"/>
      <c r="J21" s="6">
        <f>+SUM(J13:J20)</f>
        <v>229</v>
      </c>
      <c r="K21" s="64"/>
      <c r="L21" s="6">
        <f>+SUM(L13:L20)</f>
        <v>34</v>
      </c>
      <c r="M21" s="64"/>
      <c r="N21" s="6">
        <f>+SUM(N13:N20)</f>
        <v>147</v>
      </c>
      <c r="O21" s="64"/>
      <c r="P21" s="6">
        <f>+SUM(P13:P20)</f>
        <v>92</v>
      </c>
      <c r="Q21" s="64"/>
      <c r="R21" s="6">
        <f>+SUM(R13:R20)</f>
        <v>6</v>
      </c>
      <c r="S21" s="64"/>
      <c r="T21" s="6">
        <f>+SUM(T13:T20)</f>
        <v>45</v>
      </c>
      <c r="U21" s="64"/>
      <c r="V21" s="6">
        <f>+SUM(V13:V20)</f>
        <v>271</v>
      </c>
      <c r="W21" s="64"/>
      <c r="X21" s="6">
        <f>+SUM(X13:X20)</f>
        <v>255</v>
      </c>
      <c r="Y21" s="64"/>
      <c r="Z21" s="6">
        <f>+SUM(Z13:Z20)</f>
        <v>265</v>
      </c>
      <c r="AA21" s="64"/>
      <c r="AB21" s="6">
        <f>+SUM(AB13:AB20)</f>
        <v>137</v>
      </c>
      <c r="AC21" s="64"/>
      <c r="AD21" s="6">
        <f>+SUM(AD13:AD20)</f>
        <v>122</v>
      </c>
      <c r="AE21" s="64"/>
      <c r="AF21" s="6">
        <f>+SUM(AF13:AF20)</f>
        <v>303</v>
      </c>
      <c r="AG21" s="6">
        <f>+SUM(AG13:AG20)</f>
        <v>16</v>
      </c>
      <c r="AH21" s="6">
        <f>+SUM(AH13:AH20)</f>
        <v>227</v>
      </c>
      <c r="AI21" s="6">
        <f>+SUM(AI13:AI20)</f>
        <v>9</v>
      </c>
    </row>
    <row r="22" spans="1:35" s="110" customFormat="1" x14ac:dyDescent="0.25">
      <c r="A22" s="12" t="s">
        <v>3</v>
      </c>
      <c r="B22" s="120">
        <v>0</v>
      </c>
      <c r="D22" s="120">
        <v>15</v>
      </c>
      <c r="F22" s="120">
        <v>0</v>
      </c>
      <c r="H22" s="120">
        <v>0</v>
      </c>
      <c r="J22" s="120">
        <v>12</v>
      </c>
      <c r="L22" s="120">
        <v>1</v>
      </c>
      <c r="N22" s="120">
        <v>7</v>
      </c>
      <c r="P22" s="120">
        <v>6</v>
      </c>
      <c r="R22" s="120">
        <v>2</v>
      </c>
      <c r="T22" s="120">
        <v>1</v>
      </c>
      <c r="V22" s="120">
        <v>13</v>
      </c>
      <c r="X22" s="120">
        <v>12</v>
      </c>
      <c r="Z22" s="120">
        <v>13</v>
      </c>
      <c r="AB22" s="120">
        <v>6</v>
      </c>
      <c r="AD22" s="120">
        <v>6</v>
      </c>
    </row>
    <row r="23" spans="1:35" s="110" customFormat="1" x14ac:dyDescent="0.25">
      <c r="A23" s="12" t="s">
        <v>2</v>
      </c>
      <c r="B23" s="121">
        <v>0</v>
      </c>
      <c r="D23" s="121">
        <v>213</v>
      </c>
      <c r="F23" s="121">
        <v>2</v>
      </c>
      <c r="H23" s="121">
        <v>21</v>
      </c>
      <c r="J23" s="121">
        <v>174</v>
      </c>
      <c r="L23" s="121">
        <v>22</v>
      </c>
      <c r="N23" s="121">
        <v>99</v>
      </c>
      <c r="P23" s="121">
        <v>83</v>
      </c>
      <c r="R23" s="121">
        <v>4</v>
      </c>
      <c r="T23" s="121">
        <v>32</v>
      </c>
      <c r="V23" s="121">
        <v>204</v>
      </c>
      <c r="X23" s="121">
        <v>204</v>
      </c>
      <c r="Z23" s="121">
        <v>211</v>
      </c>
      <c r="AB23" s="121">
        <v>83</v>
      </c>
      <c r="AD23" s="121">
        <v>117</v>
      </c>
    </row>
    <row r="24" spans="1:35" s="30" customFormat="1" x14ac:dyDescent="0.25">
      <c r="A24" s="9" t="s">
        <v>65</v>
      </c>
      <c r="B24" s="66">
        <v>0</v>
      </c>
      <c r="D24" s="66">
        <v>8</v>
      </c>
      <c r="F24" s="66">
        <v>0</v>
      </c>
      <c r="H24" s="66">
        <v>0</v>
      </c>
      <c r="J24" s="66">
        <v>6</v>
      </c>
      <c r="L24" s="66">
        <v>0</v>
      </c>
      <c r="N24" s="66">
        <v>6</v>
      </c>
      <c r="P24" s="66">
        <v>2</v>
      </c>
      <c r="R24" s="66">
        <v>0</v>
      </c>
      <c r="T24" s="66">
        <v>0</v>
      </c>
      <c r="V24" s="66">
        <v>5</v>
      </c>
      <c r="X24" s="66">
        <v>5</v>
      </c>
      <c r="Z24" s="66">
        <f>5</f>
        <v>5</v>
      </c>
      <c r="AB24" s="66">
        <f>3</f>
        <v>3</v>
      </c>
      <c r="AD24" s="66">
        <f>2</f>
        <v>2</v>
      </c>
    </row>
    <row r="25" spans="1:35" s="98" customFormat="1" ht="15.75" thickBot="1" x14ac:dyDescent="0.3">
      <c r="A25" s="240" t="s">
        <v>304</v>
      </c>
      <c r="B25" s="194">
        <v>0</v>
      </c>
      <c r="D25" s="194">
        <f>1</f>
        <v>1</v>
      </c>
      <c r="F25" s="194">
        <v>0</v>
      </c>
      <c r="H25" s="194">
        <v>0</v>
      </c>
      <c r="J25" s="194">
        <f>1</f>
        <v>1</v>
      </c>
      <c r="L25" s="194">
        <v>0</v>
      </c>
      <c r="N25" s="194">
        <v>0</v>
      </c>
      <c r="P25" s="194">
        <f>1</f>
        <v>1</v>
      </c>
      <c r="R25" s="194">
        <v>0</v>
      </c>
      <c r="T25" s="194">
        <v>0</v>
      </c>
      <c r="V25" s="194">
        <f>1</f>
        <v>1</v>
      </c>
      <c r="X25" s="194">
        <f>1</f>
        <v>1</v>
      </c>
      <c r="Z25" s="194">
        <f>1</f>
        <v>1</v>
      </c>
      <c r="AB25" s="194">
        <v>0</v>
      </c>
      <c r="AD25" s="194">
        <f>1</f>
        <v>1</v>
      </c>
    </row>
    <row r="26" spans="1:35" s="64" customFormat="1" ht="15.75" thickBot="1" x14ac:dyDescent="0.3">
      <c r="A26" s="119" t="s">
        <v>0</v>
      </c>
      <c r="B26" s="6">
        <f>+SUM(B21:B25)</f>
        <v>10</v>
      </c>
      <c r="D26" s="6">
        <f>+SUM(D21:D25)</f>
        <v>501</v>
      </c>
      <c r="F26" s="6">
        <f>+SUM(F21:F25)</f>
        <v>12</v>
      </c>
      <c r="H26" s="6">
        <f>+SUM(H21:H25)</f>
        <v>45</v>
      </c>
      <c r="J26" s="6">
        <f>+SUM(J21:J25)</f>
        <v>422</v>
      </c>
      <c r="L26" s="6">
        <f>+SUM(L21:L25)</f>
        <v>57</v>
      </c>
      <c r="N26" s="6">
        <f>+SUM(N21:N25)</f>
        <v>259</v>
      </c>
      <c r="P26" s="6">
        <f>+SUM(P21:P25)</f>
        <v>184</v>
      </c>
      <c r="R26" s="6">
        <f>+SUM(R21:R25)</f>
        <v>12</v>
      </c>
      <c r="T26" s="6">
        <f>+SUM(T21:T25)</f>
        <v>78</v>
      </c>
      <c r="V26" s="6">
        <f>+SUM(V21:V25)</f>
        <v>494</v>
      </c>
      <c r="X26" s="6">
        <f>+SUM(X21:X25)</f>
        <v>477</v>
      </c>
      <c r="Z26" s="6">
        <f>+SUM(Z21:Z25)</f>
        <v>495</v>
      </c>
      <c r="AB26" s="6">
        <f>+SUM(AB21:AB25)</f>
        <v>229</v>
      </c>
      <c r="AD26" s="6">
        <f>+SUM(AD21:AD25)</f>
        <v>248</v>
      </c>
    </row>
    <row r="36" spans="2:2" x14ac:dyDescent="0.25">
      <c r="B36" s="1"/>
    </row>
    <row r="37" spans="2:2" x14ac:dyDescent="0.25">
      <c r="B37" s="7"/>
    </row>
    <row r="38" spans="2:2" x14ac:dyDescent="0.25">
      <c r="B38" s="12"/>
    </row>
    <row r="39" spans="2:2" x14ac:dyDescent="0.25">
      <c r="B39" s="63"/>
    </row>
    <row r="40" spans="2:2" x14ac:dyDescent="0.25">
      <c r="B40" s="9"/>
    </row>
    <row r="41" spans="2:2" x14ac:dyDescent="0.25">
      <c r="B41" s="7"/>
    </row>
    <row r="44" spans="2:2" x14ac:dyDescent="0.25">
      <c r="B44" s="2"/>
    </row>
    <row r="50" spans="2:2" x14ac:dyDescent="0.25">
      <c r="B50" s="2"/>
    </row>
    <row r="53" spans="2:2" x14ac:dyDescent="0.25">
      <c r="B53" s="2"/>
    </row>
  </sheetData>
  <mergeCells count="31">
    <mergeCell ref="AG11:AG12"/>
    <mergeCell ref="AH11:AH12"/>
    <mergeCell ref="AI11:AI12"/>
    <mergeCell ref="V11:V12"/>
    <mergeCell ref="X11:X12"/>
    <mergeCell ref="Z11:Z12"/>
    <mergeCell ref="AB11:AB12"/>
    <mergeCell ref="AD11:AD12"/>
    <mergeCell ref="AF11:AF12"/>
    <mergeCell ref="L11:L12"/>
    <mergeCell ref="N11:N12"/>
    <mergeCell ref="O11:O12"/>
    <mergeCell ref="P11:P12"/>
    <mergeCell ref="R11:R12"/>
    <mergeCell ref="T11:T12"/>
    <mergeCell ref="AD2:AD4"/>
    <mergeCell ref="V3:V4"/>
    <mergeCell ref="X3:X4"/>
    <mergeCell ref="AF8:AI10"/>
    <mergeCell ref="B11:B12"/>
    <mergeCell ref="D11:D12"/>
    <mergeCell ref="F11:F12"/>
    <mergeCell ref="H11:H12"/>
    <mergeCell ref="I11:I12"/>
    <mergeCell ref="J11:J12"/>
    <mergeCell ref="B2:F4"/>
    <mergeCell ref="H2:L4"/>
    <mergeCell ref="N2:T4"/>
    <mergeCell ref="V2:X2"/>
    <mergeCell ref="Z2:Z4"/>
    <mergeCell ref="AB2:AB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4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50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5.42578125" bestFit="1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7" width="12" customWidth="1"/>
  </cols>
  <sheetData>
    <row r="2" spans="1:27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23"/>
      <c r="V2" s="136" t="str">
        <f>+'Lead Sheet (D)'!Z2</f>
        <v>County Commissioner</v>
      </c>
      <c r="W2" s="49"/>
    </row>
    <row r="3" spans="1:27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23"/>
      <c r="V3" s="137"/>
      <c r="W3" s="49"/>
    </row>
    <row r="4" spans="1:27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23"/>
      <c r="V4" s="128" t="str">
        <f>+'Lead Sheet (D)'!Z3</f>
        <v>at-Large</v>
      </c>
      <c r="W4" s="49"/>
    </row>
    <row r="5" spans="1:27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V5" s="51"/>
      <c r="W5" s="53"/>
    </row>
    <row r="6" spans="1:27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97"/>
      <c r="V6" s="126"/>
      <c r="W6" s="43"/>
    </row>
    <row r="7" spans="1:27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98"/>
      <c r="V7" s="124" t="str">
        <f>+'Lead Sheet (D)'!Z7</f>
        <v>Kim</v>
      </c>
      <c r="W7" s="35"/>
    </row>
    <row r="8" spans="1:27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98"/>
      <c r="V8" s="124" t="str">
        <f>+'Lead Sheet (D)'!Z8</f>
        <v>O'BRIEN</v>
      </c>
      <c r="W8" s="35"/>
      <c r="X8" s="139" t="s">
        <v>57</v>
      </c>
      <c r="Y8" s="140"/>
      <c r="Z8" s="140"/>
      <c r="AA8" s="141"/>
    </row>
    <row r="9" spans="1:27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97"/>
      <c r="V9" s="200"/>
      <c r="W9" s="35"/>
      <c r="X9" s="142"/>
      <c r="Y9" s="168"/>
      <c r="Z9" s="168"/>
      <c r="AA9" s="144"/>
    </row>
    <row r="10" spans="1:27" ht="5.0999999999999996" customHeight="1" thickBot="1" x14ac:dyDescent="0.3">
      <c r="A10" s="30"/>
      <c r="B10" s="117"/>
      <c r="X10" s="169"/>
      <c r="Y10" s="170"/>
      <c r="Z10" s="170"/>
      <c r="AA10" s="171"/>
    </row>
    <row r="11" spans="1:27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G11" s="30"/>
      <c r="H11" s="163" t="s">
        <v>73</v>
      </c>
      <c r="I11" s="178"/>
      <c r="J11" s="163" t="s">
        <v>73</v>
      </c>
      <c r="K11" s="30"/>
      <c r="L11" s="163" t="s">
        <v>73</v>
      </c>
      <c r="M11" s="30"/>
      <c r="N11" s="163" t="s">
        <v>73</v>
      </c>
      <c r="O11" s="178"/>
      <c r="P11" s="163" t="s">
        <v>73</v>
      </c>
      <c r="Q11" s="30"/>
      <c r="R11" s="163" t="s">
        <v>73</v>
      </c>
      <c r="S11" s="30"/>
      <c r="T11" s="163" t="s">
        <v>73</v>
      </c>
      <c r="U11" s="30"/>
      <c r="V11" s="163" t="s">
        <v>73</v>
      </c>
      <c r="X11" s="172" t="s">
        <v>45</v>
      </c>
      <c r="Y11" s="174" t="s">
        <v>3</v>
      </c>
      <c r="Z11" s="174" t="s">
        <v>2</v>
      </c>
      <c r="AA11" s="176" t="s">
        <v>72</v>
      </c>
    </row>
    <row r="12" spans="1:27" ht="15.75" thickBot="1" x14ac:dyDescent="0.3">
      <c r="A12" s="30"/>
      <c r="B12" s="164"/>
      <c r="C12" s="118"/>
      <c r="D12" s="164"/>
      <c r="E12" s="118"/>
      <c r="F12" s="164"/>
      <c r="G12" s="30"/>
      <c r="H12" s="164"/>
      <c r="I12" s="178"/>
      <c r="J12" s="164"/>
      <c r="K12" s="30"/>
      <c r="L12" s="164"/>
      <c r="M12" s="30"/>
      <c r="N12" s="164"/>
      <c r="O12" s="178"/>
      <c r="P12" s="164"/>
      <c r="Q12" s="30"/>
      <c r="R12" s="164"/>
      <c r="S12" s="30"/>
      <c r="T12" s="164"/>
      <c r="U12" s="30"/>
      <c r="V12" s="164"/>
      <c r="X12" s="173"/>
      <c r="Y12" s="175"/>
      <c r="Z12" s="175"/>
      <c r="AA12" s="177"/>
    </row>
    <row r="13" spans="1:27" x14ac:dyDescent="0.25">
      <c r="A13" t="s">
        <v>237</v>
      </c>
      <c r="B13" s="66">
        <v>1</v>
      </c>
      <c r="C13" s="30"/>
      <c r="D13" s="66">
        <v>54</v>
      </c>
      <c r="E13" s="30"/>
      <c r="F13" s="66">
        <v>2</v>
      </c>
      <c r="G13" s="30"/>
      <c r="H13" s="66">
        <v>2</v>
      </c>
      <c r="I13" s="30"/>
      <c r="J13" s="66">
        <v>51</v>
      </c>
      <c r="K13" s="30"/>
      <c r="L13" s="66">
        <v>5</v>
      </c>
      <c r="M13" s="30"/>
      <c r="N13" s="66">
        <v>24</v>
      </c>
      <c r="O13" s="30"/>
      <c r="P13" s="66">
        <v>27</v>
      </c>
      <c r="Q13" s="30"/>
      <c r="R13" s="66">
        <v>1</v>
      </c>
      <c r="S13" s="30"/>
      <c r="T13" s="66">
        <v>10</v>
      </c>
      <c r="U13" s="30"/>
      <c r="V13" s="66">
        <v>53</v>
      </c>
      <c r="W13" s="30"/>
      <c r="X13" s="66">
        <v>62</v>
      </c>
      <c r="Y13" s="65">
        <v>4</v>
      </c>
      <c r="Z13" s="65">
        <v>84</v>
      </c>
      <c r="AA13" s="65">
        <v>1</v>
      </c>
    </row>
    <row r="14" spans="1:27" x14ac:dyDescent="0.25">
      <c r="A14" t="s">
        <v>236</v>
      </c>
      <c r="B14" s="66">
        <v>0</v>
      </c>
      <c r="C14" s="30"/>
      <c r="D14" s="66">
        <v>44</v>
      </c>
      <c r="E14" s="30"/>
      <c r="F14" s="66">
        <v>2</v>
      </c>
      <c r="G14" s="30"/>
      <c r="H14" s="66">
        <v>0</v>
      </c>
      <c r="I14" s="30"/>
      <c r="J14" s="66">
        <v>40</v>
      </c>
      <c r="K14" s="30"/>
      <c r="L14" s="66">
        <v>3</v>
      </c>
      <c r="M14" s="30"/>
      <c r="N14" s="66">
        <v>18</v>
      </c>
      <c r="O14" s="30"/>
      <c r="P14" s="66">
        <v>15</v>
      </c>
      <c r="Q14" s="30"/>
      <c r="R14" s="66">
        <v>2</v>
      </c>
      <c r="S14" s="30"/>
      <c r="T14" s="66">
        <v>11</v>
      </c>
      <c r="U14" s="30"/>
      <c r="V14" s="66">
        <v>39</v>
      </c>
      <c r="W14" s="30"/>
      <c r="X14" s="66">
        <v>48</v>
      </c>
      <c r="Y14" s="65">
        <v>2</v>
      </c>
      <c r="Z14" s="65">
        <v>48</v>
      </c>
      <c r="AA14" s="65">
        <v>2</v>
      </c>
    </row>
    <row r="15" spans="1:27" x14ac:dyDescent="0.25">
      <c r="A15" t="s">
        <v>235</v>
      </c>
      <c r="B15" s="66">
        <v>1</v>
      </c>
      <c r="C15" s="30"/>
      <c r="D15" s="66">
        <v>62</v>
      </c>
      <c r="E15" s="30"/>
      <c r="F15" s="66">
        <v>0</v>
      </c>
      <c r="G15" s="30"/>
      <c r="H15" s="66">
        <v>5</v>
      </c>
      <c r="I15" s="30"/>
      <c r="J15" s="66">
        <v>54</v>
      </c>
      <c r="K15" s="30"/>
      <c r="L15" s="66">
        <v>4</v>
      </c>
      <c r="M15" s="30"/>
      <c r="N15" s="66">
        <v>29</v>
      </c>
      <c r="O15" s="30"/>
      <c r="P15" s="66">
        <v>19</v>
      </c>
      <c r="Q15" s="30"/>
      <c r="R15" s="66">
        <v>0</v>
      </c>
      <c r="S15" s="30"/>
      <c r="T15" s="66">
        <v>16</v>
      </c>
      <c r="U15" s="30"/>
      <c r="V15" s="66">
        <v>56</v>
      </c>
      <c r="W15" s="30"/>
      <c r="X15" s="66">
        <v>67</v>
      </c>
      <c r="Y15" s="65">
        <v>3</v>
      </c>
      <c r="Z15" s="65">
        <v>86</v>
      </c>
      <c r="AA15" s="65">
        <v>5</v>
      </c>
    </row>
    <row r="16" spans="1:27" x14ac:dyDescent="0.25">
      <c r="A16" t="s">
        <v>234</v>
      </c>
      <c r="B16" s="66">
        <v>0</v>
      </c>
      <c r="C16" s="30"/>
      <c r="D16" s="66">
        <v>36</v>
      </c>
      <c r="E16" s="30"/>
      <c r="F16" s="66">
        <v>0</v>
      </c>
      <c r="G16" s="30"/>
      <c r="H16" s="66">
        <v>2</v>
      </c>
      <c r="I16" s="30"/>
      <c r="J16" s="66">
        <v>28</v>
      </c>
      <c r="K16" s="30"/>
      <c r="L16" s="66">
        <v>4</v>
      </c>
      <c r="M16" s="30"/>
      <c r="N16" s="66">
        <v>17</v>
      </c>
      <c r="O16" s="30"/>
      <c r="P16" s="66">
        <v>15</v>
      </c>
      <c r="Q16" s="30"/>
      <c r="R16" s="66">
        <v>1</v>
      </c>
      <c r="S16" s="30"/>
      <c r="T16" s="66">
        <v>3</v>
      </c>
      <c r="U16" s="30"/>
      <c r="V16" s="66">
        <v>33</v>
      </c>
      <c r="W16" s="30"/>
      <c r="X16" s="66">
        <v>36</v>
      </c>
      <c r="Y16" s="65">
        <v>5</v>
      </c>
      <c r="Z16" s="65">
        <v>26</v>
      </c>
      <c r="AA16" s="65">
        <v>3</v>
      </c>
    </row>
    <row r="17" spans="1:27" ht="15.75" thickBot="1" x14ac:dyDescent="0.3">
      <c r="A17" t="s">
        <v>233</v>
      </c>
      <c r="B17" s="66">
        <v>0</v>
      </c>
      <c r="C17" s="30"/>
      <c r="D17" s="66">
        <v>27</v>
      </c>
      <c r="E17" s="30"/>
      <c r="F17" s="66">
        <v>3</v>
      </c>
      <c r="G17" s="30"/>
      <c r="H17" s="66">
        <v>3</v>
      </c>
      <c r="I17" s="30"/>
      <c r="J17" s="66">
        <v>24</v>
      </c>
      <c r="K17" s="30"/>
      <c r="L17" s="66">
        <v>4</v>
      </c>
      <c r="M17" s="30"/>
      <c r="N17" s="66">
        <v>14</v>
      </c>
      <c r="O17" s="30"/>
      <c r="P17" s="66">
        <v>12</v>
      </c>
      <c r="Q17" s="30"/>
      <c r="R17" s="66">
        <v>1</v>
      </c>
      <c r="S17" s="30"/>
      <c r="T17" s="66">
        <v>2</v>
      </c>
      <c r="U17" s="30"/>
      <c r="V17" s="66">
        <v>20</v>
      </c>
      <c r="W17" s="30"/>
      <c r="X17" s="66">
        <v>32</v>
      </c>
      <c r="Y17" s="65">
        <v>1</v>
      </c>
      <c r="Z17" s="65">
        <v>30</v>
      </c>
      <c r="AA17" s="65">
        <v>0</v>
      </c>
    </row>
    <row r="18" spans="1:27" s="4" customFormat="1" ht="15.75" thickBot="1" x14ac:dyDescent="0.3">
      <c r="A18" s="7" t="s">
        <v>4</v>
      </c>
      <c r="B18" s="6">
        <f>+SUM(B13:B17)</f>
        <v>2</v>
      </c>
      <c r="C18" s="64"/>
      <c r="D18" s="6">
        <f>+SUM(D13:D17)</f>
        <v>223</v>
      </c>
      <c r="E18" s="64"/>
      <c r="F18" s="6">
        <f>+SUM(F13:F17)</f>
        <v>7</v>
      </c>
      <c r="G18" s="64"/>
      <c r="H18" s="6">
        <f>+SUM(H13:H17)</f>
        <v>12</v>
      </c>
      <c r="I18" s="64"/>
      <c r="J18" s="6">
        <f>+SUM(J13:J17)</f>
        <v>197</v>
      </c>
      <c r="K18" s="64"/>
      <c r="L18" s="6">
        <f>+SUM(L13:L17)</f>
        <v>20</v>
      </c>
      <c r="M18" s="64"/>
      <c r="N18" s="6">
        <f>+SUM(N13:N17)</f>
        <v>102</v>
      </c>
      <c r="O18" s="64"/>
      <c r="P18" s="6">
        <f>+SUM(P13:P17)</f>
        <v>88</v>
      </c>
      <c r="Q18" s="64"/>
      <c r="R18" s="6">
        <f>+SUM(R13:R17)</f>
        <v>5</v>
      </c>
      <c r="S18" s="64"/>
      <c r="T18" s="6">
        <f>+SUM(T13:T17)</f>
        <v>42</v>
      </c>
      <c r="U18" s="64"/>
      <c r="V18" s="6">
        <f>+SUM(V13:V17)</f>
        <v>201</v>
      </c>
      <c r="W18" s="64"/>
      <c r="X18" s="6">
        <f>+SUM(X13:X17)</f>
        <v>245</v>
      </c>
      <c r="Y18" s="6">
        <f>+SUM(Y13:Y17)</f>
        <v>15</v>
      </c>
      <c r="Z18" s="6">
        <f>+SUM(Z13:Z17)</f>
        <v>274</v>
      </c>
      <c r="AA18" s="6">
        <f>+SUM(AA13:AA17)</f>
        <v>11</v>
      </c>
    </row>
    <row r="19" spans="1:27" s="110" customFormat="1" x14ac:dyDescent="0.25">
      <c r="A19" s="12" t="s">
        <v>3</v>
      </c>
      <c r="B19" s="134">
        <v>0</v>
      </c>
      <c r="D19" s="134">
        <v>15</v>
      </c>
      <c r="F19" s="134">
        <v>0</v>
      </c>
      <c r="H19" s="134">
        <v>1</v>
      </c>
      <c r="J19" s="134">
        <v>13</v>
      </c>
      <c r="L19" s="134">
        <v>1</v>
      </c>
      <c r="N19" s="134">
        <v>8</v>
      </c>
      <c r="P19" s="134">
        <v>6</v>
      </c>
      <c r="R19" s="134">
        <v>0</v>
      </c>
      <c r="T19" s="134">
        <v>1</v>
      </c>
      <c r="V19" s="134">
        <v>13</v>
      </c>
    </row>
    <row r="20" spans="1:27" s="110" customFormat="1" x14ac:dyDescent="0.25">
      <c r="A20" s="12" t="s">
        <v>2</v>
      </c>
      <c r="B20" s="121">
        <v>2</v>
      </c>
      <c r="D20" s="121">
        <v>258</v>
      </c>
      <c r="F20" s="121">
        <v>2</v>
      </c>
      <c r="H20" s="121">
        <v>7</v>
      </c>
      <c r="J20" s="121">
        <v>228</v>
      </c>
      <c r="L20" s="121">
        <v>25</v>
      </c>
      <c r="N20" s="121">
        <v>90</v>
      </c>
      <c r="P20" s="121">
        <v>136</v>
      </c>
      <c r="R20" s="121">
        <v>3</v>
      </c>
      <c r="T20" s="121">
        <v>30</v>
      </c>
      <c r="V20" s="121">
        <v>229</v>
      </c>
    </row>
    <row r="21" spans="1:27" s="30" customFormat="1" x14ac:dyDescent="0.25">
      <c r="A21" s="9" t="s">
        <v>65</v>
      </c>
      <c r="B21" s="66">
        <v>0</v>
      </c>
      <c r="D21" s="66">
        <v>10</v>
      </c>
      <c r="F21" s="66">
        <v>0</v>
      </c>
      <c r="H21" s="66">
        <v>0</v>
      </c>
      <c r="J21" s="66">
        <v>11</v>
      </c>
      <c r="L21" s="66">
        <v>0</v>
      </c>
      <c r="N21" s="66">
        <v>5</v>
      </c>
      <c r="P21" s="66">
        <v>4</v>
      </c>
      <c r="R21" s="197">
        <v>1</v>
      </c>
      <c r="T21" s="66">
        <v>1</v>
      </c>
      <c r="V21" s="66">
        <v>9</v>
      </c>
    </row>
    <row r="22" spans="1:27" ht="15.75" thickBot="1" x14ac:dyDescent="0.3">
      <c r="A22" s="9" t="s">
        <v>304</v>
      </c>
      <c r="B22" s="194">
        <v>1</v>
      </c>
      <c r="D22" s="241">
        <f>1</f>
        <v>1</v>
      </c>
      <c r="E22" s="98"/>
      <c r="F22" s="241">
        <v>0</v>
      </c>
      <c r="G22" s="97"/>
      <c r="H22" s="241">
        <v>1</v>
      </c>
      <c r="I22" s="98"/>
      <c r="J22" s="241">
        <f>1</f>
        <v>1</v>
      </c>
      <c r="K22" s="97"/>
      <c r="L22" s="241">
        <v>0</v>
      </c>
      <c r="M22" s="98"/>
      <c r="N22" s="241">
        <v>0</v>
      </c>
      <c r="O22" s="97"/>
      <c r="P22" s="241">
        <f>1</f>
        <v>1</v>
      </c>
      <c r="Q22" s="98"/>
      <c r="R22" s="241">
        <v>0</v>
      </c>
      <c r="S22" s="97"/>
      <c r="T22" s="241">
        <v>0</v>
      </c>
      <c r="U22" s="97"/>
      <c r="V22" s="241">
        <v>1</v>
      </c>
    </row>
    <row r="23" spans="1:27" s="4" customFormat="1" ht="15.75" thickBot="1" x14ac:dyDescent="0.3">
      <c r="A23" s="4" t="s">
        <v>0</v>
      </c>
      <c r="B23" s="6">
        <f>+SUM(B18:B22)</f>
        <v>5</v>
      </c>
      <c r="D23" s="6">
        <f>+SUM(D18:D22)</f>
        <v>507</v>
      </c>
      <c r="F23" s="6">
        <f>+SUM(F18:F22)</f>
        <v>9</v>
      </c>
      <c r="H23" s="6">
        <f>+SUM(H18:H22)</f>
        <v>21</v>
      </c>
      <c r="J23" s="6">
        <f>+SUM(J18:J22)</f>
        <v>450</v>
      </c>
      <c r="L23" s="6">
        <f>+SUM(L18:L22)</f>
        <v>46</v>
      </c>
      <c r="N23" s="6">
        <f>+SUM(N18:N22)</f>
        <v>205</v>
      </c>
      <c r="P23" s="6">
        <f>+SUM(P18:P22)</f>
        <v>235</v>
      </c>
      <c r="R23" s="6">
        <f>+SUM(R18:R22)</f>
        <v>9</v>
      </c>
      <c r="T23" s="6">
        <f>+SUM(T18:T22)</f>
        <v>74</v>
      </c>
      <c r="V23" s="6">
        <f>+SUM(V18:V22)</f>
        <v>453</v>
      </c>
    </row>
    <row r="33" spans="2:2" x14ac:dyDescent="0.25">
      <c r="B33" s="1"/>
    </row>
    <row r="34" spans="2:2" x14ac:dyDescent="0.25">
      <c r="B34" s="7"/>
    </row>
    <row r="35" spans="2:2" x14ac:dyDescent="0.25">
      <c r="B35" s="12"/>
    </row>
    <row r="36" spans="2:2" x14ac:dyDescent="0.25">
      <c r="B36" s="63"/>
    </row>
    <row r="37" spans="2:2" x14ac:dyDescent="0.25">
      <c r="B37" s="9"/>
    </row>
    <row r="38" spans="2:2" x14ac:dyDescent="0.25">
      <c r="B38" s="7"/>
    </row>
    <row r="41" spans="2:2" x14ac:dyDescent="0.25">
      <c r="B41" s="2"/>
    </row>
    <row r="47" spans="2:2" x14ac:dyDescent="0.25">
      <c r="B47" s="2"/>
    </row>
    <row r="50" spans="2:2" x14ac:dyDescent="0.25">
      <c r="B50" s="2"/>
    </row>
  </sheetData>
  <mergeCells count="22">
    <mergeCell ref="T11:T12"/>
    <mergeCell ref="V11:V12"/>
    <mergeCell ref="X11:X12"/>
    <mergeCell ref="Y11:Y12"/>
    <mergeCell ref="Z11:Z12"/>
    <mergeCell ref="AA11:AA12"/>
    <mergeCell ref="J11:J12"/>
    <mergeCell ref="L11:L12"/>
    <mergeCell ref="N11:N12"/>
    <mergeCell ref="O11:O12"/>
    <mergeCell ref="P11:P12"/>
    <mergeCell ref="R11:R12"/>
    <mergeCell ref="B2:F4"/>
    <mergeCell ref="H2:L4"/>
    <mergeCell ref="N2:T4"/>
    <mergeCell ref="V2:V3"/>
    <mergeCell ref="X8:AA10"/>
    <mergeCell ref="B11:B12"/>
    <mergeCell ref="D11:D12"/>
    <mergeCell ref="F11:F12"/>
    <mergeCell ref="H11:H12"/>
    <mergeCell ref="I11:I12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46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8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31" width="12" customWidth="1"/>
  </cols>
  <sheetData>
    <row r="2" spans="1:31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49"/>
      <c r="V2" s="179" t="str">
        <f>+'Lead Sheet (D)'!Z2</f>
        <v>County Commissioner</v>
      </c>
      <c r="W2" s="180"/>
      <c r="X2" s="181"/>
      <c r="Y2" s="49"/>
      <c r="Z2" s="150" t="s">
        <v>121</v>
      </c>
      <c r="AA2" s="51"/>
    </row>
    <row r="3" spans="1:31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49"/>
      <c r="V3" s="156" t="str">
        <f>+'Lead Sheet (D)'!Z3</f>
        <v>at-Large</v>
      </c>
      <c r="W3" s="87"/>
      <c r="X3" s="144" t="str">
        <f>+'Lead Sheet (D)'!AD3</f>
        <v>District 5</v>
      </c>
      <c r="Y3" s="49"/>
      <c r="Z3" s="151"/>
      <c r="AA3" s="51"/>
    </row>
    <row r="4" spans="1:31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49"/>
      <c r="V4" s="157"/>
      <c r="W4" s="86"/>
      <c r="X4" s="147"/>
      <c r="Y4" s="49"/>
      <c r="Z4" s="152"/>
      <c r="AA4" s="51"/>
    </row>
    <row r="5" spans="1:31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U5" s="53"/>
      <c r="V5" s="49"/>
      <c r="W5" s="53"/>
      <c r="X5" s="53"/>
      <c r="Y5" s="53"/>
      <c r="Z5" s="242"/>
      <c r="AA5" s="52"/>
    </row>
    <row r="6" spans="1:31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43"/>
      <c r="V6" s="129"/>
      <c r="W6" s="43"/>
      <c r="X6" s="129"/>
      <c r="Y6" s="43"/>
      <c r="Z6" s="126"/>
      <c r="AA6" s="64"/>
    </row>
    <row r="7" spans="1:31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35"/>
      <c r="V7" s="130" t="str">
        <f>+'Lead Sheet (D)'!Z7</f>
        <v>Kim</v>
      </c>
      <c r="W7" s="35"/>
      <c r="X7" s="130" t="str">
        <f>+'Lead Sheet (D)'!AD7</f>
        <v>Susan</v>
      </c>
      <c r="Y7" s="35"/>
      <c r="Z7" s="188" t="s">
        <v>240</v>
      </c>
    </row>
    <row r="8" spans="1:31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35"/>
      <c r="V8" s="130" t="str">
        <f>+'Lead Sheet (D)'!Z8</f>
        <v>O'BRIEN</v>
      </c>
      <c r="W8" s="35"/>
      <c r="X8" s="130" t="str">
        <f>+'Lead Sheet (D)'!AD8</f>
        <v>LAZARCHICK</v>
      </c>
      <c r="Y8" s="35"/>
      <c r="Z8" s="188" t="s">
        <v>241</v>
      </c>
      <c r="AB8" s="139" t="s">
        <v>57</v>
      </c>
      <c r="AC8" s="140"/>
      <c r="AD8" s="140"/>
      <c r="AE8" s="141"/>
    </row>
    <row r="9" spans="1:31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35"/>
      <c r="V9" s="226"/>
      <c r="W9" s="35"/>
      <c r="X9" s="226"/>
      <c r="Y9" s="35"/>
      <c r="Z9" s="236"/>
      <c r="AA9" s="30"/>
      <c r="AB9" s="142"/>
      <c r="AC9" s="168"/>
      <c r="AD9" s="168"/>
      <c r="AE9" s="144"/>
    </row>
    <row r="10" spans="1:31" ht="5.0999999999999996" customHeight="1" thickBot="1" x14ac:dyDescent="0.3">
      <c r="A10" s="30"/>
      <c r="B10" s="117"/>
      <c r="AB10" s="169"/>
      <c r="AC10" s="170"/>
      <c r="AD10" s="170"/>
      <c r="AE10" s="171"/>
    </row>
    <row r="11" spans="1:31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G11" s="30"/>
      <c r="H11" s="163" t="s">
        <v>73</v>
      </c>
      <c r="I11" s="178"/>
      <c r="J11" s="163" t="s">
        <v>73</v>
      </c>
      <c r="K11" s="30"/>
      <c r="L11" s="163" t="s">
        <v>73</v>
      </c>
      <c r="M11" s="30"/>
      <c r="N11" s="163" t="s">
        <v>73</v>
      </c>
      <c r="O11" s="178"/>
      <c r="P11" s="163" t="s">
        <v>73</v>
      </c>
      <c r="Q11" s="30"/>
      <c r="R11" s="163" t="s">
        <v>73</v>
      </c>
      <c r="S11" s="30"/>
      <c r="T11" s="163" t="s">
        <v>73</v>
      </c>
      <c r="V11" s="163" t="s">
        <v>73</v>
      </c>
      <c r="W11" s="178"/>
      <c r="X11" s="163" t="s">
        <v>73</v>
      </c>
      <c r="Z11" s="163" t="s">
        <v>73</v>
      </c>
      <c r="AB11" s="172" t="s">
        <v>45</v>
      </c>
      <c r="AC11" s="174" t="s">
        <v>3</v>
      </c>
      <c r="AD11" s="174" t="s">
        <v>2</v>
      </c>
      <c r="AE11" s="176" t="s">
        <v>72</v>
      </c>
    </row>
    <row r="12" spans="1:31" ht="15.75" thickBot="1" x14ac:dyDescent="0.3">
      <c r="A12" s="30"/>
      <c r="B12" s="164"/>
      <c r="C12" s="118"/>
      <c r="D12" s="164"/>
      <c r="E12" s="118"/>
      <c r="F12" s="164"/>
      <c r="G12" s="30"/>
      <c r="H12" s="164"/>
      <c r="I12" s="178"/>
      <c r="J12" s="164"/>
      <c r="K12" s="30"/>
      <c r="L12" s="164"/>
      <c r="M12" s="30"/>
      <c r="N12" s="164"/>
      <c r="O12" s="178"/>
      <c r="P12" s="164"/>
      <c r="Q12" s="30"/>
      <c r="R12" s="164"/>
      <c r="S12" s="30"/>
      <c r="T12" s="164"/>
      <c r="V12" s="164"/>
      <c r="W12" s="178"/>
      <c r="X12" s="164"/>
      <c r="Z12" s="164"/>
      <c r="AB12" s="173"/>
      <c r="AC12" s="175"/>
      <c r="AD12" s="175"/>
      <c r="AE12" s="177"/>
    </row>
    <row r="13" spans="1:31" x14ac:dyDescent="0.25">
      <c r="A13" t="s">
        <v>239</v>
      </c>
      <c r="B13" s="66">
        <v>1</v>
      </c>
      <c r="C13" s="30"/>
      <c r="D13" s="66">
        <v>22</v>
      </c>
      <c r="E13" s="30"/>
      <c r="F13" s="66">
        <v>1</v>
      </c>
      <c r="G13" s="30"/>
      <c r="H13" s="66">
        <v>2</v>
      </c>
      <c r="I13" s="30"/>
      <c r="J13" s="66">
        <v>20</v>
      </c>
      <c r="K13" s="30"/>
      <c r="L13" s="66">
        <v>3</v>
      </c>
      <c r="M13" s="30"/>
      <c r="N13" s="66">
        <v>10</v>
      </c>
      <c r="O13" s="30"/>
      <c r="P13" s="66">
        <v>12</v>
      </c>
      <c r="Q13" s="30"/>
      <c r="R13" s="66">
        <v>0</v>
      </c>
      <c r="S13" s="30"/>
      <c r="T13" s="66">
        <v>2</v>
      </c>
      <c r="U13" s="30"/>
      <c r="V13" s="66">
        <v>23</v>
      </c>
      <c r="W13" s="30"/>
      <c r="X13" s="66">
        <v>22</v>
      </c>
      <c r="Y13" s="30"/>
      <c r="Z13" s="66"/>
      <c r="AA13" s="30"/>
      <c r="AB13" s="66">
        <v>27</v>
      </c>
      <c r="AC13" s="65">
        <v>4</v>
      </c>
      <c r="AD13" s="65">
        <v>16</v>
      </c>
      <c r="AE13" s="65">
        <v>0</v>
      </c>
    </row>
    <row r="14" spans="1:31" ht="15.75" thickBot="1" x14ac:dyDescent="0.3">
      <c r="A14" t="s">
        <v>238</v>
      </c>
      <c r="B14" s="66">
        <v>1</v>
      </c>
      <c r="C14" s="30"/>
      <c r="D14" s="66">
        <v>47</v>
      </c>
      <c r="E14" s="30"/>
      <c r="F14" s="66">
        <v>3</v>
      </c>
      <c r="G14" s="30"/>
      <c r="H14" s="66">
        <v>5</v>
      </c>
      <c r="I14" s="30"/>
      <c r="J14" s="66">
        <v>40</v>
      </c>
      <c r="K14" s="30"/>
      <c r="L14" s="66">
        <v>5</v>
      </c>
      <c r="M14" s="30"/>
      <c r="N14" s="66">
        <v>23</v>
      </c>
      <c r="O14" s="30"/>
      <c r="P14" s="66">
        <v>21</v>
      </c>
      <c r="Q14" s="30"/>
      <c r="R14" s="66">
        <v>0</v>
      </c>
      <c r="S14" s="30"/>
      <c r="T14" s="66">
        <v>7</v>
      </c>
      <c r="U14" s="30"/>
      <c r="V14" s="66">
        <v>47</v>
      </c>
      <c r="W14" s="30"/>
      <c r="X14" s="66">
        <v>42</v>
      </c>
      <c r="Y14" s="30"/>
      <c r="Z14" s="66"/>
      <c r="AA14" s="30"/>
      <c r="AB14" s="66">
        <v>53</v>
      </c>
      <c r="AC14" s="65">
        <v>19</v>
      </c>
      <c r="AD14" s="65">
        <v>71</v>
      </c>
      <c r="AE14" s="65">
        <v>1</v>
      </c>
    </row>
    <row r="15" spans="1:31" s="4" customFormat="1" ht="15.75" thickBot="1" x14ac:dyDescent="0.3">
      <c r="A15" s="7" t="s">
        <v>4</v>
      </c>
      <c r="B15" s="6">
        <f>+SUM(B13:B14)</f>
        <v>2</v>
      </c>
      <c r="C15" s="64"/>
      <c r="D15" s="6">
        <f>+SUM(D13:D14)</f>
        <v>69</v>
      </c>
      <c r="E15" s="64"/>
      <c r="F15" s="6">
        <f t="shared" ref="F15" si="0">+SUM(F13:F14)</f>
        <v>4</v>
      </c>
      <c r="G15" s="64"/>
      <c r="H15" s="6">
        <f t="shared" ref="H15" si="1">+SUM(H13:H14)</f>
        <v>7</v>
      </c>
      <c r="I15" s="64"/>
      <c r="J15" s="6">
        <f t="shared" ref="J15" si="2">+SUM(J13:J14)</f>
        <v>60</v>
      </c>
      <c r="K15" s="64"/>
      <c r="L15" s="6">
        <f t="shared" ref="L15" si="3">+SUM(L13:L14)</f>
        <v>8</v>
      </c>
      <c r="M15" s="64"/>
      <c r="N15" s="6">
        <f t="shared" ref="N15" si="4">+SUM(N13:N14)</f>
        <v>33</v>
      </c>
      <c r="O15" s="64"/>
      <c r="P15" s="6">
        <f>+SUM(P13:P14)</f>
        <v>33</v>
      </c>
      <c r="Q15" s="64"/>
      <c r="R15" s="6">
        <f t="shared" ref="R15" si="5">+SUM(R13:R14)</f>
        <v>0</v>
      </c>
      <c r="S15" s="64"/>
      <c r="T15" s="6">
        <f t="shared" ref="T15" si="6">+SUM(T13:T14)</f>
        <v>9</v>
      </c>
      <c r="U15" s="64"/>
      <c r="V15" s="6">
        <f t="shared" ref="V15" si="7">+SUM(V13:V14)</f>
        <v>70</v>
      </c>
      <c r="W15" s="64"/>
      <c r="X15" s="6">
        <f t="shared" ref="X15" si="8">+SUM(X13:X14)</f>
        <v>64</v>
      </c>
      <c r="Y15" s="64"/>
      <c r="Z15" s="6">
        <f t="shared" ref="Z15:AE15" si="9">+SUM(Z13:Z14)</f>
        <v>0</v>
      </c>
      <c r="AA15" s="64"/>
      <c r="AB15" s="6">
        <f t="shared" si="9"/>
        <v>80</v>
      </c>
      <c r="AC15" s="6">
        <f t="shared" si="9"/>
        <v>23</v>
      </c>
      <c r="AD15" s="6">
        <f t="shared" si="9"/>
        <v>87</v>
      </c>
      <c r="AE15" s="6">
        <f t="shared" si="9"/>
        <v>1</v>
      </c>
    </row>
    <row r="16" spans="1:31" s="110" customFormat="1" x14ac:dyDescent="0.25">
      <c r="A16" s="12" t="s">
        <v>3</v>
      </c>
      <c r="B16" s="120">
        <v>0</v>
      </c>
      <c r="D16" s="120">
        <v>23</v>
      </c>
      <c r="F16" s="120">
        <v>0</v>
      </c>
      <c r="H16" s="120">
        <v>0</v>
      </c>
      <c r="J16" s="120">
        <v>17</v>
      </c>
      <c r="L16" s="120">
        <v>5</v>
      </c>
      <c r="N16" s="120">
        <v>6</v>
      </c>
      <c r="P16" s="120">
        <v>14</v>
      </c>
      <c r="R16" s="120">
        <v>1</v>
      </c>
      <c r="T16" s="120">
        <v>2</v>
      </c>
      <c r="V16" s="120">
        <v>21</v>
      </c>
      <c r="X16" s="120">
        <v>20</v>
      </c>
      <c r="Z16" s="120"/>
    </row>
    <row r="17" spans="1:26" s="110" customFormat="1" x14ac:dyDescent="0.25">
      <c r="A17" s="12" t="s">
        <v>2</v>
      </c>
      <c r="B17" s="121">
        <v>2</v>
      </c>
      <c r="D17" s="121">
        <v>76</v>
      </c>
      <c r="F17" s="121">
        <v>0</v>
      </c>
      <c r="H17" s="121">
        <v>2</v>
      </c>
      <c r="J17" s="121">
        <v>76</v>
      </c>
      <c r="L17" s="121">
        <v>6</v>
      </c>
      <c r="N17" s="121">
        <v>34</v>
      </c>
      <c r="P17" s="121">
        <v>38</v>
      </c>
      <c r="R17" s="121">
        <v>0</v>
      </c>
      <c r="T17" s="121">
        <v>14</v>
      </c>
      <c r="V17" s="121">
        <v>84</v>
      </c>
      <c r="X17" s="121">
        <v>82</v>
      </c>
      <c r="Z17" s="121"/>
    </row>
    <row r="18" spans="1:26" s="110" customFormat="1" ht="15.75" thickBot="1" x14ac:dyDescent="0.3">
      <c r="A18" s="9" t="s">
        <v>65</v>
      </c>
      <c r="B18" s="122">
        <v>0</v>
      </c>
      <c r="D18" s="122">
        <v>1</v>
      </c>
      <c r="F18" s="122">
        <v>0</v>
      </c>
      <c r="H18" s="122">
        <v>0</v>
      </c>
      <c r="J18" s="122">
        <v>0</v>
      </c>
      <c r="L18" s="122">
        <v>0</v>
      </c>
      <c r="N18" s="122">
        <v>1</v>
      </c>
      <c r="P18" s="122">
        <v>0</v>
      </c>
      <c r="R18" s="122">
        <v>0</v>
      </c>
      <c r="T18" s="122">
        <v>0</v>
      </c>
      <c r="V18" s="122">
        <v>0</v>
      </c>
      <c r="X18" s="122">
        <v>0</v>
      </c>
      <c r="Z18" s="122"/>
    </row>
    <row r="19" spans="1:26" s="64" customFormat="1" ht="15.75" thickBot="1" x14ac:dyDescent="0.3">
      <c r="A19" s="119" t="s">
        <v>0</v>
      </c>
      <c r="B19" s="6">
        <f>+SUM(B15:B18)</f>
        <v>4</v>
      </c>
      <c r="D19" s="6">
        <f>+SUM(D15:D18)</f>
        <v>169</v>
      </c>
      <c r="F19" s="6">
        <f>+SUM(F15:F18)</f>
        <v>4</v>
      </c>
      <c r="H19" s="6">
        <f>+SUM(H15:H18)</f>
        <v>9</v>
      </c>
      <c r="J19" s="6">
        <f>+SUM(J15:J18)</f>
        <v>153</v>
      </c>
      <c r="L19" s="6">
        <f>+SUM(L15:L18)</f>
        <v>19</v>
      </c>
      <c r="N19" s="6">
        <f>+SUM(N15:N18)</f>
        <v>74</v>
      </c>
      <c r="P19" s="6">
        <f>+SUM(P15:P18)</f>
        <v>85</v>
      </c>
      <c r="R19" s="6">
        <f>+SUM(R15:R18)</f>
        <v>1</v>
      </c>
      <c r="T19" s="6">
        <f>+SUM(T15:T18)</f>
        <v>25</v>
      </c>
      <c r="V19" s="6">
        <f>+SUM(V15:V18)</f>
        <v>175</v>
      </c>
      <c r="X19" s="6">
        <f>+SUM(X15:X18)</f>
        <v>166</v>
      </c>
      <c r="Z19" s="6">
        <f>+SUM(Z15:Z18)</f>
        <v>0</v>
      </c>
    </row>
    <row r="29" spans="1:26" x14ac:dyDescent="0.25">
      <c r="B29" s="1"/>
    </row>
    <row r="30" spans="1:26" x14ac:dyDescent="0.25">
      <c r="B30" s="7"/>
    </row>
    <row r="31" spans="1:26" x14ac:dyDescent="0.25">
      <c r="B31" s="12"/>
    </row>
    <row r="32" spans="1:26" x14ac:dyDescent="0.25">
      <c r="B32" s="63"/>
    </row>
    <row r="33" spans="2:2" x14ac:dyDescent="0.25">
      <c r="B33" s="9"/>
    </row>
    <row r="34" spans="2:2" x14ac:dyDescent="0.25">
      <c r="B34" s="7"/>
    </row>
    <row r="37" spans="2:2" x14ac:dyDescent="0.25">
      <c r="B37" s="2"/>
    </row>
    <row r="43" spans="2:2" x14ac:dyDescent="0.25">
      <c r="B43" s="2"/>
    </row>
    <row r="46" spans="2:2" x14ac:dyDescent="0.25">
      <c r="B46" s="2"/>
    </row>
  </sheetData>
  <mergeCells count="28">
    <mergeCell ref="Z11:Z12"/>
    <mergeCell ref="AB11:AB12"/>
    <mergeCell ref="AC11:AC12"/>
    <mergeCell ref="AD11:AD12"/>
    <mergeCell ref="AE11:AE12"/>
    <mergeCell ref="P11:P12"/>
    <mergeCell ref="R11:R12"/>
    <mergeCell ref="T11:T12"/>
    <mergeCell ref="V11:V12"/>
    <mergeCell ref="W11:W12"/>
    <mergeCell ref="X11:X12"/>
    <mergeCell ref="AB8:AE10"/>
    <mergeCell ref="B11:B12"/>
    <mergeCell ref="D11:D12"/>
    <mergeCell ref="F11:F12"/>
    <mergeCell ref="H11:H12"/>
    <mergeCell ref="I11:I12"/>
    <mergeCell ref="J11:J12"/>
    <mergeCell ref="L11:L12"/>
    <mergeCell ref="N11:N12"/>
    <mergeCell ref="O11:O12"/>
    <mergeCell ref="B2:F4"/>
    <mergeCell ref="H2:L4"/>
    <mergeCell ref="N2:T4"/>
    <mergeCell ref="V2:X2"/>
    <mergeCell ref="Z2:Z4"/>
    <mergeCell ref="V3:V4"/>
    <mergeCell ref="X3:X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4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41"/>
  <sheetViews>
    <sheetView zoomScale="75" zoomScaleNormal="75" workbookViewId="0">
      <pane xSplit="1" ySplit="10" topLeftCell="B14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9.85546875" customWidth="1"/>
    <col min="2" max="2" width="1.7109375" customWidth="1"/>
    <col min="3" max="3" width="16.7109375" customWidth="1"/>
    <col min="4" max="4" width="1.7109375" customWidth="1"/>
    <col min="5" max="8" width="15.42578125" customWidth="1"/>
    <col min="9" max="9" width="1.7109375" customWidth="1"/>
    <col min="10" max="10" width="15.140625" customWidth="1"/>
    <col min="11" max="11" width="1.7109375" customWidth="1"/>
    <col min="12" max="12" width="12.140625" customWidth="1"/>
    <col min="13" max="13" width="1.7109375" customWidth="1"/>
    <col min="14" max="14" width="15.42578125" customWidth="1"/>
    <col min="15" max="15" width="1.7109375" customWidth="1"/>
    <col min="16" max="16" width="15.42578125" customWidth="1"/>
    <col min="17" max="17" width="1.7109375" customWidth="1"/>
    <col min="18" max="23" width="12.7109375" customWidth="1"/>
    <col min="25" max="25" width="1.7109375" customWidth="1"/>
  </cols>
  <sheetData>
    <row r="2" spans="1:24" ht="15" customHeight="1" x14ac:dyDescent="0.25">
      <c r="C2" s="136" t="s">
        <v>64</v>
      </c>
      <c r="D2" s="62"/>
      <c r="E2" s="139" t="s">
        <v>63</v>
      </c>
      <c r="F2" s="140"/>
      <c r="G2" s="140"/>
      <c r="H2" s="141"/>
      <c r="I2" s="35"/>
      <c r="J2" s="150" t="s">
        <v>62</v>
      </c>
      <c r="K2" s="62"/>
      <c r="L2" s="153" t="s">
        <v>61</v>
      </c>
      <c r="M2" s="154"/>
      <c r="N2" s="154"/>
      <c r="O2" s="154"/>
      <c r="P2" s="155"/>
      <c r="Q2" s="62"/>
      <c r="R2" s="61"/>
      <c r="S2" s="60"/>
      <c r="T2" s="60"/>
      <c r="U2" s="60"/>
      <c r="V2" s="60"/>
      <c r="W2" s="59"/>
      <c r="X2" s="39"/>
    </row>
    <row r="3" spans="1:24" ht="15" customHeight="1" x14ac:dyDescent="0.25">
      <c r="C3" s="137"/>
      <c r="D3" s="49"/>
      <c r="E3" s="142"/>
      <c r="F3" s="143"/>
      <c r="G3" s="143"/>
      <c r="H3" s="144"/>
      <c r="I3" s="35"/>
      <c r="J3" s="151"/>
      <c r="K3" s="49"/>
      <c r="L3" s="156" t="s">
        <v>60</v>
      </c>
      <c r="M3" s="58"/>
      <c r="N3" s="143" t="s">
        <v>59</v>
      </c>
      <c r="O3" s="58"/>
      <c r="P3" s="158" t="s">
        <v>58</v>
      </c>
      <c r="Q3" s="49"/>
      <c r="R3" s="160" t="s">
        <v>57</v>
      </c>
      <c r="S3" s="161"/>
      <c r="T3" s="161"/>
      <c r="U3" s="161"/>
      <c r="V3" s="161"/>
      <c r="W3" s="162"/>
      <c r="X3" s="39"/>
    </row>
    <row r="4" spans="1:24" x14ac:dyDescent="0.25">
      <c r="C4" s="138"/>
      <c r="D4" s="49"/>
      <c r="E4" s="145"/>
      <c r="F4" s="146"/>
      <c r="G4" s="146"/>
      <c r="H4" s="147"/>
      <c r="I4" s="35"/>
      <c r="J4" s="152"/>
      <c r="K4" s="49"/>
      <c r="L4" s="157"/>
      <c r="M4" s="57"/>
      <c r="N4" s="146"/>
      <c r="O4" s="57"/>
      <c r="P4" s="159"/>
      <c r="Q4" s="49"/>
      <c r="R4" s="56"/>
      <c r="S4" s="55"/>
      <c r="T4" s="55"/>
      <c r="U4" s="55"/>
      <c r="V4" s="55"/>
      <c r="W4" s="54"/>
      <c r="X4" s="39"/>
    </row>
    <row r="5" spans="1:24" ht="5.0999999999999996" customHeight="1" thickBot="1" x14ac:dyDescent="0.3">
      <c r="C5" s="53"/>
      <c r="D5" s="49"/>
      <c r="E5" s="53"/>
      <c r="F5" s="53"/>
      <c r="G5" s="53"/>
      <c r="H5" s="53"/>
      <c r="I5" s="35"/>
      <c r="J5" s="53"/>
      <c r="K5" s="49"/>
      <c r="L5" s="52"/>
      <c r="M5" s="51"/>
      <c r="N5" s="52"/>
      <c r="O5" s="51"/>
      <c r="P5" s="50"/>
      <c r="Q5" s="49"/>
      <c r="R5" s="48"/>
      <c r="S5" s="48"/>
      <c r="T5" s="48"/>
      <c r="U5" s="48"/>
      <c r="V5" s="48"/>
      <c r="W5" s="48"/>
      <c r="X5" s="39"/>
    </row>
    <row r="6" spans="1:24" ht="12.75" customHeight="1" x14ac:dyDescent="0.25">
      <c r="C6" s="44"/>
      <c r="D6" s="43"/>
      <c r="E6" s="47"/>
      <c r="F6" s="46"/>
      <c r="G6" s="46"/>
      <c r="H6" s="45"/>
      <c r="I6" s="35"/>
      <c r="J6" s="44"/>
      <c r="K6" s="43"/>
      <c r="L6" s="44"/>
      <c r="M6" s="43"/>
      <c r="N6" s="44"/>
      <c r="O6" s="43"/>
      <c r="P6" s="44"/>
      <c r="Q6" s="43"/>
      <c r="R6" s="42"/>
      <c r="S6" s="41"/>
      <c r="T6" s="41"/>
      <c r="U6" s="41"/>
      <c r="V6" s="41"/>
      <c r="W6" s="40"/>
      <c r="X6" s="39"/>
    </row>
    <row r="7" spans="1:24" s="30" customFormat="1" ht="15" customHeight="1" x14ac:dyDescent="0.25">
      <c r="A7" s="149" t="s">
        <v>56</v>
      </c>
      <c r="B7" s="16"/>
      <c r="C7" s="36" t="s">
        <v>55</v>
      </c>
      <c r="D7" s="35"/>
      <c r="E7" s="38" t="s">
        <v>54</v>
      </c>
      <c r="F7" s="35" t="s">
        <v>53</v>
      </c>
      <c r="G7" s="35" t="s">
        <v>52</v>
      </c>
      <c r="H7" s="37" t="s">
        <v>51</v>
      </c>
      <c r="I7" s="35"/>
      <c r="J7" s="36" t="s">
        <v>50</v>
      </c>
      <c r="K7" s="35"/>
      <c r="L7" s="36" t="s">
        <v>49</v>
      </c>
      <c r="M7" s="35"/>
      <c r="N7" s="36" t="s">
        <v>48</v>
      </c>
      <c r="O7" s="35"/>
      <c r="P7" s="36" t="s">
        <v>47</v>
      </c>
      <c r="Q7" s="35"/>
      <c r="R7" s="34" t="s">
        <v>46</v>
      </c>
      <c r="S7" s="33" t="s">
        <v>45</v>
      </c>
      <c r="T7" s="33" t="s">
        <v>44</v>
      </c>
      <c r="U7" s="33" t="s">
        <v>43</v>
      </c>
      <c r="V7" s="148" t="s">
        <v>1</v>
      </c>
      <c r="W7" s="32" t="s">
        <v>42</v>
      </c>
      <c r="X7" s="31"/>
    </row>
    <row r="8" spans="1:24" s="30" customFormat="1" ht="15" customHeight="1" x14ac:dyDescent="0.25">
      <c r="A8" s="149"/>
      <c r="B8" s="16"/>
      <c r="C8" s="36" t="s">
        <v>41</v>
      </c>
      <c r="D8" s="35"/>
      <c r="E8" s="38" t="s">
        <v>40</v>
      </c>
      <c r="F8" s="35" t="s">
        <v>39</v>
      </c>
      <c r="G8" s="35" t="s">
        <v>38</v>
      </c>
      <c r="H8" s="37" t="s">
        <v>37</v>
      </c>
      <c r="I8" s="35"/>
      <c r="J8" s="36" t="s">
        <v>36</v>
      </c>
      <c r="K8" s="35"/>
      <c r="L8" s="36" t="s">
        <v>35</v>
      </c>
      <c r="M8" s="35"/>
      <c r="N8" s="36" t="s">
        <v>34</v>
      </c>
      <c r="O8" s="35"/>
      <c r="P8" s="36" t="s">
        <v>33</v>
      </c>
      <c r="Q8" s="35"/>
      <c r="R8" s="34" t="s">
        <v>32</v>
      </c>
      <c r="S8" s="33" t="s">
        <v>29</v>
      </c>
      <c r="T8" s="33" t="s">
        <v>31</v>
      </c>
      <c r="U8" s="33" t="s">
        <v>30</v>
      </c>
      <c r="V8" s="148"/>
      <c r="W8" s="32" t="s">
        <v>29</v>
      </c>
      <c r="X8" s="31"/>
    </row>
    <row r="9" spans="1:24" s="17" customFormat="1" ht="18" customHeight="1" thickBot="1" x14ac:dyDescent="0.3">
      <c r="A9" s="149"/>
      <c r="B9" s="29"/>
      <c r="C9" s="24"/>
      <c r="D9" s="22"/>
      <c r="E9" s="28"/>
      <c r="F9" s="27" t="s">
        <v>28</v>
      </c>
      <c r="G9" s="27"/>
      <c r="H9" s="26"/>
      <c r="I9" s="25"/>
      <c r="J9" s="24"/>
      <c r="K9" s="22"/>
      <c r="L9" s="101"/>
      <c r="M9" s="22"/>
      <c r="N9" s="101"/>
      <c r="O9" s="22"/>
      <c r="P9" s="24"/>
      <c r="Q9" s="22"/>
      <c r="R9" s="21"/>
      <c r="S9" s="20"/>
      <c r="T9" s="20"/>
      <c r="U9" s="20"/>
      <c r="V9" s="20"/>
      <c r="W9" s="19"/>
      <c r="X9" s="18"/>
    </row>
    <row r="10" spans="1:24" ht="5.0999999999999996" customHeight="1" x14ac:dyDescent="0.25">
      <c r="A10" s="16"/>
    </row>
    <row r="11" spans="1:24" x14ac:dyDescent="0.25">
      <c r="A11" t="s">
        <v>27</v>
      </c>
      <c r="C11" s="10">
        <v>364</v>
      </c>
      <c r="D11" s="3"/>
      <c r="E11" s="10">
        <v>255</v>
      </c>
      <c r="F11" s="10">
        <v>108</v>
      </c>
      <c r="G11" s="10">
        <v>7</v>
      </c>
      <c r="H11" s="10">
        <v>21</v>
      </c>
      <c r="I11" s="3"/>
      <c r="J11" s="10">
        <v>411</v>
      </c>
      <c r="K11" s="3"/>
      <c r="L11" s="10">
        <v>385</v>
      </c>
      <c r="M11" s="3"/>
      <c r="N11" s="10">
        <v>382</v>
      </c>
      <c r="O11" s="3"/>
      <c r="P11" s="10"/>
      <c r="Q11" s="3"/>
      <c r="R11" s="15">
        <v>2288</v>
      </c>
      <c r="S11" s="10">
        <v>437</v>
      </c>
      <c r="T11" s="10">
        <v>36</v>
      </c>
      <c r="U11" s="10">
        <v>84</v>
      </c>
      <c r="V11" s="10">
        <v>4</v>
      </c>
      <c r="W11" s="10">
        <v>561</v>
      </c>
    </row>
    <row r="12" spans="1:24" x14ac:dyDescent="0.25">
      <c r="A12" t="s">
        <v>26</v>
      </c>
      <c r="C12" s="10">
        <v>217</v>
      </c>
      <c r="D12" s="3"/>
      <c r="E12" s="10">
        <v>134</v>
      </c>
      <c r="F12" s="10">
        <v>59</v>
      </c>
      <c r="G12" s="10">
        <v>16</v>
      </c>
      <c r="H12" s="10">
        <v>31</v>
      </c>
      <c r="I12" s="3"/>
      <c r="J12" s="10">
        <v>228</v>
      </c>
      <c r="K12" s="3"/>
      <c r="L12" s="10">
        <v>209</v>
      </c>
      <c r="M12" s="3"/>
      <c r="N12" s="10"/>
      <c r="O12" s="3"/>
      <c r="P12" s="10"/>
      <c r="Q12" s="3"/>
      <c r="R12" s="13">
        <v>2694</v>
      </c>
      <c r="S12" s="10">
        <v>267</v>
      </c>
      <c r="T12" s="10">
        <v>35</v>
      </c>
      <c r="U12" s="10">
        <v>153</v>
      </c>
      <c r="V12" s="10">
        <v>4</v>
      </c>
      <c r="W12" s="10">
        <v>459</v>
      </c>
    </row>
    <row r="13" spans="1:24" x14ac:dyDescent="0.25">
      <c r="A13" t="s">
        <v>25</v>
      </c>
      <c r="C13" s="10">
        <v>569</v>
      </c>
      <c r="D13" s="3"/>
      <c r="E13" s="10">
        <v>430</v>
      </c>
      <c r="F13" s="10">
        <v>141</v>
      </c>
      <c r="G13" s="10">
        <v>9</v>
      </c>
      <c r="H13" s="10">
        <v>25</v>
      </c>
      <c r="I13" s="3"/>
      <c r="J13" s="10">
        <v>597</v>
      </c>
      <c r="K13" s="3"/>
      <c r="L13" s="10">
        <v>553</v>
      </c>
      <c r="M13" s="3"/>
      <c r="N13" s="10"/>
      <c r="O13" s="3"/>
      <c r="P13" s="10"/>
      <c r="Q13" s="3"/>
      <c r="R13" s="13">
        <v>2999</v>
      </c>
      <c r="S13" s="10">
        <v>670</v>
      </c>
      <c r="T13" s="10">
        <v>26</v>
      </c>
      <c r="U13" s="10">
        <v>122</v>
      </c>
      <c r="V13" s="10">
        <v>4</v>
      </c>
      <c r="W13" s="10">
        <v>822</v>
      </c>
    </row>
    <row r="14" spans="1:24" x14ac:dyDescent="0.25">
      <c r="A14" t="s">
        <v>24</v>
      </c>
      <c r="C14" s="10">
        <v>194</v>
      </c>
      <c r="D14" s="3"/>
      <c r="E14" s="10">
        <v>121</v>
      </c>
      <c r="F14" s="10">
        <v>59</v>
      </c>
      <c r="G14" s="10">
        <v>8</v>
      </c>
      <c r="H14" s="10">
        <v>6</v>
      </c>
      <c r="I14" s="3"/>
      <c r="J14" s="10">
        <v>208</v>
      </c>
      <c r="K14" s="3"/>
      <c r="L14" s="10">
        <v>178</v>
      </c>
      <c r="M14" s="3"/>
      <c r="N14" s="10"/>
      <c r="O14" s="3"/>
      <c r="P14" s="10">
        <v>189</v>
      </c>
      <c r="Q14" s="3"/>
      <c r="R14" s="13">
        <v>1226</v>
      </c>
      <c r="S14" s="10">
        <v>225</v>
      </c>
      <c r="T14" s="10">
        <v>26</v>
      </c>
      <c r="U14" s="10">
        <v>51</v>
      </c>
      <c r="V14" s="10">
        <v>0</v>
      </c>
      <c r="W14" s="10">
        <v>302</v>
      </c>
    </row>
    <row r="15" spans="1:24" x14ac:dyDescent="0.25">
      <c r="A15" t="s">
        <v>23</v>
      </c>
      <c r="C15" s="10">
        <v>266</v>
      </c>
      <c r="D15" s="3"/>
      <c r="E15" s="10">
        <v>152</v>
      </c>
      <c r="F15" s="10">
        <v>81</v>
      </c>
      <c r="G15" s="10">
        <v>15</v>
      </c>
      <c r="H15" s="10">
        <v>17</v>
      </c>
      <c r="I15" s="3"/>
      <c r="J15" s="10">
        <v>274</v>
      </c>
      <c r="K15" s="3"/>
      <c r="L15" s="10">
        <v>257</v>
      </c>
      <c r="M15" s="3"/>
      <c r="N15" s="10"/>
      <c r="O15" s="3"/>
      <c r="P15" s="10">
        <v>249</v>
      </c>
      <c r="Q15" s="3"/>
      <c r="R15" s="13">
        <v>1946</v>
      </c>
      <c r="S15" s="10">
        <v>294</v>
      </c>
      <c r="T15" s="10">
        <v>27</v>
      </c>
      <c r="U15" s="10">
        <v>71</v>
      </c>
      <c r="V15" s="10">
        <v>1</v>
      </c>
      <c r="W15" s="10">
        <v>393</v>
      </c>
    </row>
    <row r="16" spans="1:24" x14ac:dyDescent="0.25">
      <c r="A16" t="s">
        <v>22</v>
      </c>
      <c r="C16" s="10">
        <v>54</v>
      </c>
      <c r="D16" s="3"/>
      <c r="E16" s="10">
        <v>36</v>
      </c>
      <c r="F16" s="10">
        <v>17</v>
      </c>
      <c r="G16" s="10">
        <v>3</v>
      </c>
      <c r="H16" s="10">
        <v>3</v>
      </c>
      <c r="I16" s="3"/>
      <c r="J16" s="10">
        <v>61</v>
      </c>
      <c r="K16" s="3"/>
      <c r="L16" s="10">
        <v>59</v>
      </c>
      <c r="M16" s="3"/>
      <c r="N16" s="10"/>
      <c r="O16" s="3"/>
      <c r="P16" s="10">
        <v>57</v>
      </c>
      <c r="Q16" s="3"/>
      <c r="R16" s="13">
        <v>228</v>
      </c>
      <c r="S16" s="10">
        <v>63</v>
      </c>
      <c r="T16" s="10">
        <v>1</v>
      </c>
      <c r="U16" s="10">
        <v>8</v>
      </c>
      <c r="V16" s="10">
        <v>0</v>
      </c>
      <c r="W16" s="10">
        <v>72</v>
      </c>
    </row>
    <row r="17" spans="1:23" x14ac:dyDescent="0.25">
      <c r="A17" t="s">
        <v>21</v>
      </c>
      <c r="C17" s="10">
        <v>111</v>
      </c>
      <c r="D17" s="3"/>
      <c r="E17" s="10">
        <v>80</v>
      </c>
      <c r="F17" s="10">
        <v>26</v>
      </c>
      <c r="G17" s="10">
        <v>3</v>
      </c>
      <c r="H17" s="10">
        <v>11</v>
      </c>
      <c r="I17" s="3"/>
      <c r="J17" s="10">
        <v>124</v>
      </c>
      <c r="K17" s="3"/>
      <c r="L17" s="10">
        <v>115</v>
      </c>
      <c r="M17" s="3"/>
      <c r="N17" s="10"/>
      <c r="O17" s="3"/>
      <c r="P17" s="10">
        <v>118</v>
      </c>
      <c r="Q17" s="3"/>
      <c r="R17" s="13">
        <v>723</v>
      </c>
      <c r="S17" s="10">
        <v>131</v>
      </c>
      <c r="T17" s="10">
        <v>4</v>
      </c>
      <c r="U17" s="10">
        <v>33</v>
      </c>
      <c r="V17" s="10">
        <v>0</v>
      </c>
      <c r="W17" s="10">
        <v>168</v>
      </c>
    </row>
    <row r="18" spans="1:23" x14ac:dyDescent="0.25">
      <c r="A18" t="s">
        <v>20</v>
      </c>
      <c r="C18" s="10">
        <v>1523</v>
      </c>
      <c r="D18" s="3"/>
      <c r="E18" s="10">
        <v>961</v>
      </c>
      <c r="F18" s="10">
        <v>486</v>
      </c>
      <c r="G18" s="10">
        <v>48</v>
      </c>
      <c r="H18" s="10">
        <v>123</v>
      </c>
      <c r="I18" s="3"/>
      <c r="J18" s="10">
        <v>1652</v>
      </c>
      <c r="K18" s="3"/>
      <c r="L18" s="10">
        <v>1530</v>
      </c>
      <c r="M18" s="3"/>
      <c r="N18" s="10">
        <v>111</v>
      </c>
      <c r="O18" s="3"/>
      <c r="P18" s="10"/>
      <c r="Q18" s="3"/>
      <c r="R18" s="13">
        <v>10897</v>
      </c>
      <c r="S18" s="10">
        <v>1756</v>
      </c>
      <c r="T18" s="10">
        <v>168</v>
      </c>
      <c r="U18" s="10">
        <v>366</v>
      </c>
      <c r="V18" s="10">
        <v>14</v>
      </c>
      <c r="W18" s="10">
        <v>2304</v>
      </c>
    </row>
    <row r="19" spans="1:23" x14ac:dyDescent="0.25">
      <c r="A19" t="s">
        <v>19</v>
      </c>
      <c r="C19" s="10">
        <v>125</v>
      </c>
      <c r="D19" s="3"/>
      <c r="E19" s="10">
        <v>81</v>
      </c>
      <c r="F19" s="10">
        <v>28</v>
      </c>
      <c r="G19" s="10">
        <v>1</v>
      </c>
      <c r="H19" s="10">
        <v>14</v>
      </c>
      <c r="I19" s="3"/>
      <c r="J19" s="10">
        <v>131</v>
      </c>
      <c r="K19" s="3"/>
      <c r="L19" s="10">
        <v>126</v>
      </c>
      <c r="M19" s="3"/>
      <c r="N19" s="10"/>
      <c r="O19" s="3"/>
      <c r="P19" s="10">
        <v>126</v>
      </c>
      <c r="Q19" s="3"/>
      <c r="R19" s="13">
        <v>644</v>
      </c>
      <c r="S19" s="10">
        <v>136</v>
      </c>
      <c r="T19" s="10">
        <v>7</v>
      </c>
      <c r="U19" s="10">
        <v>19</v>
      </c>
      <c r="V19" s="10">
        <v>1</v>
      </c>
      <c r="W19" s="10">
        <v>163</v>
      </c>
    </row>
    <row r="20" spans="1:23" x14ac:dyDescent="0.25">
      <c r="A20" t="s">
        <v>18</v>
      </c>
      <c r="C20" s="10">
        <v>87</v>
      </c>
      <c r="D20" s="3"/>
      <c r="E20" s="10">
        <v>47</v>
      </c>
      <c r="F20" s="10">
        <v>24</v>
      </c>
      <c r="G20" s="10">
        <v>6</v>
      </c>
      <c r="H20" s="10">
        <v>6</v>
      </c>
      <c r="I20" s="3"/>
      <c r="J20" s="10">
        <v>88</v>
      </c>
      <c r="K20" s="3"/>
      <c r="L20" s="10">
        <v>84</v>
      </c>
      <c r="M20" s="3"/>
      <c r="N20" s="10"/>
      <c r="O20" s="3"/>
      <c r="P20" s="10">
        <v>85</v>
      </c>
      <c r="Q20" s="3"/>
      <c r="R20" s="13">
        <v>607</v>
      </c>
      <c r="S20" s="10">
        <v>93</v>
      </c>
      <c r="T20" s="10">
        <v>5</v>
      </c>
      <c r="U20" s="10">
        <v>21</v>
      </c>
      <c r="V20" s="10">
        <v>2</v>
      </c>
      <c r="W20" s="10">
        <v>121</v>
      </c>
    </row>
    <row r="21" spans="1:23" x14ac:dyDescent="0.25">
      <c r="A21" t="s">
        <v>17</v>
      </c>
      <c r="C21" s="10">
        <v>1153</v>
      </c>
      <c r="D21" s="3"/>
      <c r="E21" s="10">
        <v>702</v>
      </c>
      <c r="F21" s="10">
        <v>369</v>
      </c>
      <c r="G21" s="10">
        <v>34</v>
      </c>
      <c r="H21" s="10">
        <v>85</v>
      </c>
      <c r="I21" s="3"/>
      <c r="J21" s="10">
        <v>1197</v>
      </c>
      <c r="K21" s="3"/>
      <c r="L21" s="10">
        <v>1094</v>
      </c>
      <c r="M21" s="3"/>
      <c r="N21" s="10"/>
      <c r="O21" s="3"/>
      <c r="P21" s="10"/>
      <c r="Q21" s="3"/>
      <c r="R21" s="13">
        <v>8110</v>
      </c>
      <c r="S21" s="10">
        <v>1282</v>
      </c>
      <c r="T21" s="10">
        <v>227</v>
      </c>
      <c r="U21" s="10">
        <v>332</v>
      </c>
      <c r="V21" s="10">
        <v>17</v>
      </c>
      <c r="W21" s="10">
        <v>1858</v>
      </c>
    </row>
    <row r="22" spans="1:23" x14ac:dyDescent="0.25">
      <c r="A22" t="s">
        <v>16</v>
      </c>
      <c r="C22" s="10">
        <v>814</v>
      </c>
      <c r="D22" s="3"/>
      <c r="E22" s="10">
        <v>505</v>
      </c>
      <c r="F22" s="10">
        <v>261</v>
      </c>
      <c r="G22" s="10">
        <v>22</v>
      </c>
      <c r="H22" s="10">
        <v>69</v>
      </c>
      <c r="I22" s="3"/>
      <c r="J22" s="10">
        <v>865</v>
      </c>
      <c r="K22" s="3"/>
      <c r="L22" s="10">
        <v>813</v>
      </c>
      <c r="M22" s="3"/>
      <c r="N22" s="10"/>
      <c r="O22" s="3"/>
      <c r="P22" s="10">
        <v>429</v>
      </c>
      <c r="Q22" s="3"/>
      <c r="R22" s="13">
        <v>5891</v>
      </c>
      <c r="S22" s="10">
        <v>939</v>
      </c>
      <c r="T22" s="10">
        <v>88</v>
      </c>
      <c r="U22" s="10">
        <v>216</v>
      </c>
      <c r="V22" s="10">
        <v>5</v>
      </c>
      <c r="W22" s="10">
        <v>1248</v>
      </c>
    </row>
    <row r="23" spans="1:23" x14ac:dyDescent="0.25">
      <c r="A23" t="s">
        <v>15</v>
      </c>
      <c r="C23" s="10">
        <v>420</v>
      </c>
      <c r="D23" s="3"/>
      <c r="E23" s="10">
        <v>250</v>
      </c>
      <c r="F23" s="10">
        <v>141</v>
      </c>
      <c r="G23" s="10">
        <v>17</v>
      </c>
      <c r="H23" s="10">
        <v>42</v>
      </c>
      <c r="I23" s="3"/>
      <c r="J23" s="10">
        <v>454</v>
      </c>
      <c r="K23" s="3"/>
      <c r="L23" s="10">
        <v>407</v>
      </c>
      <c r="M23" s="3"/>
      <c r="N23" s="10"/>
      <c r="O23" s="3"/>
      <c r="P23" s="10">
        <v>437</v>
      </c>
      <c r="Q23" s="3"/>
      <c r="R23" s="15">
        <v>3714</v>
      </c>
      <c r="S23" s="10">
        <v>484</v>
      </c>
      <c r="T23" s="10">
        <v>59</v>
      </c>
      <c r="U23" s="10">
        <v>162</v>
      </c>
      <c r="V23" s="10">
        <v>9</v>
      </c>
      <c r="W23" s="10">
        <v>714</v>
      </c>
    </row>
    <row r="24" spans="1:23" x14ac:dyDescent="0.25">
      <c r="A24" t="s">
        <v>14</v>
      </c>
      <c r="C24" s="10">
        <v>345</v>
      </c>
      <c r="D24" s="3"/>
      <c r="E24" s="10">
        <v>251</v>
      </c>
      <c r="F24" s="10">
        <v>93</v>
      </c>
      <c r="G24" s="10">
        <v>2</v>
      </c>
      <c r="H24" s="10">
        <v>25</v>
      </c>
      <c r="I24" s="3"/>
      <c r="J24" s="10">
        <v>371</v>
      </c>
      <c r="K24" s="3"/>
      <c r="L24" s="10">
        <v>350</v>
      </c>
      <c r="M24" s="3"/>
      <c r="N24" s="10">
        <v>359</v>
      </c>
      <c r="O24" s="3"/>
      <c r="P24" s="10"/>
      <c r="Q24" s="3"/>
      <c r="R24" s="13">
        <v>2302</v>
      </c>
      <c r="S24" s="10">
        <v>407</v>
      </c>
      <c r="T24" s="10">
        <v>32</v>
      </c>
      <c r="U24" s="10">
        <v>67</v>
      </c>
      <c r="V24" s="10">
        <v>2</v>
      </c>
      <c r="W24" s="10">
        <v>508</v>
      </c>
    </row>
    <row r="25" spans="1:23" x14ac:dyDescent="0.25">
      <c r="A25" t="s">
        <v>13</v>
      </c>
      <c r="C25" s="10">
        <v>64</v>
      </c>
      <c r="D25" s="3"/>
      <c r="E25" s="10">
        <v>46</v>
      </c>
      <c r="F25" s="10">
        <v>19</v>
      </c>
      <c r="G25" s="10">
        <v>1</v>
      </c>
      <c r="H25" s="10">
        <v>5</v>
      </c>
      <c r="I25" s="3"/>
      <c r="J25" s="10">
        <v>71</v>
      </c>
      <c r="K25" s="3"/>
      <c r="L25" s="10">
        <v>67</v>
      </c>
      <c r="M25" s="3"/>
      <c r="N25" s="10"/>
      <c r="O25" s="3"/>
      <c r="P25" s="10"/>
      <c r="Q25" s="3"/>
      <c r="R25" s="13">
        <v>381</v>
      </c>
      <c r="S25" s="10">
        <v>75</v>
      </c>
      <c r="T25" s="10">
        <v>3</v>
      </c>
      <c r="U25" s="10">
        <v>23</v>
      </c>
      <c r="V25" s="10">
        <v>0</v>
      </c>
      <c r="W25" s="10">
        <v>101</v>
      </c>
    </row>
    <row r="26" spans="1:23" x14ac:dyDescent="0.25">
      <c r="A26" t="s">
        <v>12</v>
      </c>
      <c r="C26" s="10">
        <v>290</v>
      </c>
      <c r="D26" s="3"/>
      <c r="E26" s="10">
        <v>220</v>
      </c>
      <c r="F26" s="10">
        <v>60</v>
      </c>
      <c r="G26" s="10">
        <v>5</v>
      </c>
      <c r="H26" s="10">
        <v>16</v>
      </c>
      <c r="I26" s="3"/>
      <c r="J26" s="10">
        <v>300</v>
      </c>
      <c r="K26" s="3"/>
      <c r="L26" s="10">
        <v>290</v>
      </c>
      <c r="M26" s="3"/>
      <c r="N26" s="10"/>
      <c r="O26" s="3"/>
      <c r="P26" s="10"/>
      <c r="Q26" s="3"/>
      <c r="R26" s="13">
        <v>1978</v>
      </c>
      <c r="S26" s="10">
        <v>338</v>
      </c>
      <c r="T26" s="10">
        <v>14</v>
      </c>
      <c r="U26" s="10">
        <v>103</v>
      </c>
      <c r="V26" s="10">
        <v>7</v>
      </c>
      <c r="W26" s="10">
        <v>462</v>
      </c>
    </row>
    <row r="27" spans="1:23" x14ac:dyDescent="0.25">
      <c r="A27" t="s">
        <v>11</v>
      </c>
      <c r="C27" s="10">
        <v>291</v>
      </c>
      <c r="D27" s="3"/>
      <c r="E27" s="10">
        <v>193</v>
      </c>
      <c r="F27" s="10">
        <v>86</v>
      </c>
      <c r="G27" s="10">
        <v>13</v>
      </c>
      <c r="H27" s="10">
        <v>23</v>
      </c>
      <c r="I27" s="3"/>
      <c r="J27" s="10">
        <v>320</v>
      </c>
      <c r="K27" s="3"/>
      <c r="L27" s="10">
        <v>287</v>
      </c>
      <c r="M27" s="3"/>
      <c r="N27" s="10"/>
      <c r="O27" s="3"/>
      <c r="P27" s="10">
        <v>300</v>
      </c>
      <c r="Q27" s="3"/>
      <c r="R27" s="13">
        <v>1945</v>
      </c>
      <c r="S27" s="10">
        <v>355</v>
      </c>
      <c r="T27" s="10">
        <v>14</v>
      </c>
      <c r="U27" s="10">
        <v>63</v>
      </c>
      <c r="V27" s="10">
        <v>2</v>
      </c>
      <c r="W27" s="10">
        <v>434</v>
      </c>
    </row>
    <row r="28" spans="1:23" x14ac:dyDescent="0.25">
      <c r="A28" t="s">
        <v>10</v>
      </c>
      <c r="C28" s="10">
        <v>274</v>
      </c>
      <c r="D28" s="3"/>
      <c r="E28" s="10">
        <v>185</v>
      </c>
      <c r="F28" s="10">
        <v>76</v>
      </c>
      <c r="G28" s="10">
        <v>5</v>
      </c>
      <c r="H28" s="10">
        <v>22</v>
      </c>
      <c r="I28" s="3"/>
      <c r="J28" s="10">
        <v>296</v>
      </c>
      <c r="K28" s="3"/>
      <c r="L28" s="10">
        <v>280</v>
      </c>
      <c r="M28" s="3"/>
      <c r="N28" s="10">
        <v>275</v>
      </c>
      <c r="O28" s="3"/>
      <c r="P28" s="10"/>
      <c r="Q28" s="3"/>
      <c r="R28" s="13">
        <v>2334</v>
      </c>
      <c r="S28" s="10">
        <v>325</v>
      </c>
      <c r="T28" s="10">
        <v>27</v>
      </c>
      <c r="U28" s="10">
        <v>89</v>
      </c>
      <c r="V28" s="10">
        <v>1</v>
      </c>
      <c r="W28" s="10">
        <v>442</v>
      </c>
    </row>
    <row r="29" spans="1:23" x14ac:dyDescent="0.25">
      <c r="A29" t="s">
        <v>9</v>
      </c>
      <c r="C29" s="10">
        <v>64</v>
      </c>
      <c r="D29" s="3"/>
      <c r="E29" s="10">
        <v>42</v>
      </c>
      <c r="F29" s="10">
        <v>16</v>
      </c>
      <c r="G29" s="10">
        <v>5</v>
      </c>
      <c r="H29" s="10">
        <v>11</v>
      </c>
      <c r="I29" s="3"/>
      <c r="J29" s="10">
        <v>73</v>
      </c>
      <c r="K29" s="3"/>
      <c r="L29" s="10">
        <v>71</v>
      </c>
      <c r="M29" s="3"/>
      <c r="N29" s="10">
        <v>69</v>
      </c>
      <c r="O29" s="3"/>
      <c r="P29" s="10"/>
      <c r="Q29" s="3"/>
      <c r="R29" s="13">
        <v>995</v>
      </c>
      <c r="S29" s="10">
        <v>97</v>
      </c>
      <c r="T29" s="10">
        <v>10</v>
      </c>
      <c r="U29" s="10">
        <v>35</v>
      </c>
      <c r="V29" s="10">
        <v>2</v>
      </c>
      <c r="W29" s="10">
        <v>144</v>
      </c>
    </row>
    <row r="30" spans="1:23" x14ac:dyDescent="0.25">
      <c r="A30" t="s">
        <v>8</v>
      </c>
      <c r="C30" s="10">
        <v>103</v>
      </c>
      <c r="D30" s="3"/>
      <c r="E30" s="10">
        <v>74</v>
      </c>
      <c r="F30" s="10">
        <v>24</v>
      </c>
      <c r="G30" s="10">
        <v>3</v>
      </c>
      <c r="H30" s="10">
        <v>8</v>
      </c>
      <c r="I30" s="3"/>
      <c r="J30" s="10">
        <v>109</v>
      </c>
      <c r="K30" s="3"/>
      <c r="L30" s="10">
        <v>100</v>
      </c>
      <c r="M30" s="3"/>
      <c r="N30" s="10"/>
      <c r="O30" s="3"/>
      <c r="P30" s="10"/>
      <c r="Q30" s="3"/>
      <c r="R30" s="13">
        <v>475</v>
      </c>
      <c r="S30" s="10">
        <v>118</v>
      </c>
      <c r="T30" s="10">
        <v>7</v>
      </c>
      <c r="U30" s="10">
        <v>14</v>
      </c>
      <c r="V30" s="10">
        <v>1</v>
      </c>
      <c r="W30" s="10">
        <v>140</v>
      </c>
    </row>
    <row r="31" spans="1:23" x14ac:dyDescent="0.25">
      <c r="A31" t="s">
        <v>7</v>
      </c>
      <c r="C31" s="10">
        <v>408</v>
      </c>
      <c r="D31" s="3"/>
      <c r="E31" s="10">
        <v>275</v>
      </c>
      <c r="F31" s="10">
        <v>136</v>
      </c>
      <c r="G31" s="10">
        <v>11</v>
      </c>
      <c r="H31" s="10">
        <v>22</v>
      </c>
      <c r="I31" s="3"/>
      <c r="J31" s="10">
        <v>452</v>
      </c>
      <c r="K31" s="3"/>
      <c r="L31" s="10">
        <v>421</v>
      </c>
      <c r="M31" s="3"/>
      <c r="N31" s="10">
        <v>428</v>
      </c>
      <c r="O31" s="3"/>
      <c r="P31" s="10"/>
      <c r="Q31" s="3"/>
      <c r="R31" s="13">
        <v>2713</v>
      </c>
      <c r="S31" s="10">
        <v>494</v>
      </c>
      <c r="T31" s="10">
        <v>31</v>
      </c>
      <c r="U31" s="10">
        <v>104</v>
      </c>
      <c r="V31" s="10">
        <v>7</v>
      </c>
      <c r="W31" s="10">
        <v>636</v>
      </c>
    </row>
    <row r="32" spans="1:23" x14ac:dyDescent="0.25">
      <c r="A32" t="s">
        <v>6</v>
      </c>
      <c r="C32" s="10">
        <v>311</v>
      </c>
      <c r="D32" s="3"/>
      <c r="E32" s="10">
        <v>201</v>
      </c>
      <c r="F32" s="10">
        <v>101</v>
      </c>
      <c r="G32" s="10">
        <v>7</v>
      </c>
      <c r="H32" s="10">
        <v>21</v>
      </c>
      <c r="I32" s="3"/>
      <c r="J32" s="10">
        <v>314</v>
      </c>
      <c r="K32" s="3"/>
      <c r="L32" s="10">
        <v>281</v>
      </c>
      <c r="M32" s="3"/>
      <c r="N32" s="10"/>
      <c r="O32" s="3"/>
      <c r="P32" s="10"/>
      <c r="Q32" s="3"/>
      <c r="R32" s="14">
        <v>2357</v>
      </c>
      <c r="S32" s="10">
        <v>368</v>
      </c>
      <c r="T32" s="10">
        <v>14</v>
      </c>
      <c r="U32" s="10">
        <v>107</v>
      </c>
      <c r="V32" s="10">
        <v>6</v>
      </c>
      <c r="W32" s="10">
        <v>495</v>
      </c>
    </row>
    <row r="33" spans="1:23" x14ac:dyDescent="0.25">
      <c r="A33" t="s">
        <v>5</v>
      </c>
      <c r="C33" s="10">
        <v>190</v>
      </c>
      <c r="D33" s="3"/>
      <c r="E33" s="10">
        <v>104</v>
      </c>
      <c r="F33" s="10">
        <v>52</v>
      </c>
      <c r="G33" s="10">
        <v>5</v>
      </c>
      <c r="H33" s="10">
        <v>31</v>
      </c>
      <c r="I33" s="3"/>
      <c r="J33" s="10">
        <v>199</v>
      </c>
      <c r="K33" s="3"/>
      <c r="L33" s="10">
        <v>182</v>
      </c>
      <c r="M33" s="3"/>
      <c r="N33" s="10"/>
      <c r="O33" s="3"/>
      <c r="P33" s="10">
        <v>180</v>
      </c>
      <c r="Q33" s="3"/>
      <c r="R33" s="13">
        <v>929</v>
      </c>
      <c r="S33" s="10">
        <v>212</v>
      </c>
      <c r="T33" s="10">
        <v>25</v>
      </c>
      <c r="U33" s="10">
        <v>38</v>
      </c>
      <c r="V33" s="10">
        <v>2</v>
      </c>
      <c r="W33" s="10">
        <v>277</v>
      </c>
    </row>
    <row r="34" spans="1:23" ht="15.75" thickBot="1" x14ac:dyDescent="0.3">
      <c r="A34" s="1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3" s="4" customFormat="1" ht="15.75" thickBot="1" x14ac:dyDescent="0.3">
      <c r="A35" s="7" t="s">
        <v>4</v>
      </c>
      <c r="C35" s="6">
        <v>8237</v>
      </c>
      <c r="D35" s="5"/>
      <c r="E35" s="6">
        <v>5345</v>
      </c>
      <c r="F35" s="6">
        <v>2463</v>
      </c>
      <c r="G35" s="6">
        <v>246</v>
      </c>
      <c r="H35" s="6">
        <v>637</v>
      </c>
      <c r="I35" s="5"/>
      <c r="J35" s="6">
        <v>8795</v>
      </c>
      <c r="K35" s="5"/>
      <c r="L35" s="6">
        <v>8139</v>
      </c>
      <c r="M35" s="5"/>
      <c r="N35" s="6">
        <v>1624</v>
      </c>
      <c r="O35" s="5"/>
      <c r="P35" s="6">
        <v>2170</v>
      </c>
      <c r="Q35" s="5"/>
      <c r="R35" s="6">
        <v>58376</v>
      </c>
      <c r="S35" s="6">
        <v>9566</v>
      </c>
      <c r="T35" s="6">
        <v>886</v>
      </c>
      <c r="U35" s="6">
        <v>2281</v>
      </c>
      <c r="V35" s="6">
        <v>91</v>
      </c>
      <c r="W35" s="6">
        <v>12824</v>
      </c>
    </row>
    <row r="36" spans="1:23" x14ac:dyDescent="0.25">
      <c r="A36" s="12" t="s">
        <v>3</v>
      </c>
      <c r="C36" s="11">
        <v>783</v>
      </c>
      <c r="D36" s="3"/>
      <c r="E36" s="11">
        <v>553</v>
      </c>
      <c r="F36" s="11">
        <v>180</v>
      </c>
      <c r="G36" s="11">
        <v>17</v>
      </c>
      <c r="H36" s="11">
        <v>62</v>
      </c>
      <c r="I36" s="3"/>
      <c r="J36" s="11">
        <v>824</v>
      </c>
      <c r="K36" s="3"/>
      <c r="L36" s="11">
        <v>769</v>
      </c>
      <c r="M36" s="3"/>
      <c r="N36" s="11">
        <v>132</v>
      </c>
      <c r="O36" s="3"/>
      <c r="P36" s="11">
        <v>177</v>
      </c>
      <c r="Q36" s="3"/>
    </row>
    <row r="37" spans="1:23" x14ac:dyDescent="0.25">
      <c r="A37" s="12" t="s">
        <v>2</v>
      </c>
      <c r="C37" s="11">
        <v>1948</v>
      </c>
      <c r="D37" s="3"/>
      <c r="E37" s="10">
        <v>1476</v>
      </c>
      <c r="F37" s="10">
        <v>290</v>
      </c>
      <c r="G37" s="10">
        <v>93</v>
      </c>
      <c r="H37" s="10">
        <v>173</v>
      </c>
      <c r="I37" s="3"/>
      <c r="J37" s="10">
        <v>2105</v>
      </c>
      <c r="K37" s="3"/>
      <c r="L37" s="10">
        <v>2006</v>
      </c>
      <c r="M37" s="3"/>
      <c r="N37" s="10">
        <v>355</v>
      </c>
      <c r="O37" s="3"/>
      <c r="P37" s="10">
        <v>486</v>
      </c>
      <c r="Q37" s="3"/>
    </row>
    <row r="38" spans="1:23" ht="15.75" thickBot="1" x14ac:dyDescent="0.3">
      <c r="A38" s="9" t="s">
        <v>1</v>
      </c>
      <c r="C38" s="8">
        <v>84</v>
      </c>
      <c r="D38" s="3"/>
      <c r="E38" s="8">
        <v>47</v>
      </c>
      <c r="F38" s="8">
        <v>23</v>
      </c>
      <c r="G38" s="8">
        <v>2</v>
      </c>
      <c r="H38" s="8">
        <v>11</v>
      </c>
      <c r="I38" s="3"/>
      <c r="J38" s="8">
        <v>84</v>
      </c>
      <c r="K38" s="3"/>
      <c r="L38" s="8">
        <v>78</v>
      </c>
      <c r="M38" s="3"/>
      <c r="N38" s="8">
        <v>15</v>
      </c>
      <c r="O38" s="3"/>
      <c r="P38" s="8">
        <v>16</v>
      </c>
      <c r="Q38" s="3"/>
    </row>
    <row r="39" spans="1:23" ht="15.75" thickBot="1" x14ac:dyDescent="0.3">
      <c r="A39" s="9" t="s">
        <v>305</v>
      </c>
      <c r="C39" s="6">
        <v>11052</v>
      </c>
      <c r="D39" s="3"/>
      <c r="E39" s="6">
        <v>7421</v>
      </c>
      <c r="F39" s="6">
        <v>2956</v>
      </c>
      <c r="G39" s="6">
        <v>358</v>
      </c>
      <c r="H39" s="6">
        <v>883</v>
      </c>
      <c r="I39" s="3"/>
      <c r="J39" s="6">
        <v>11808</v>
      </c>
      <c r="K39" s="3"/>
      <c r="L39" s="6">
        <v>10992</v>
      </c>
      <c r="M39" s="3"/>
      <c r="N39" s="6">
        <v>2126</v>
      </c>
      <c r="O39" s="3"/>
      <c r="P39" s="6">
        <v>2849</v>
      </c>
      <c r="Q39" s="3"/>
    </row>
    <row r="40" spans="1:23" ht="15.75" thickBot="1" x14ac:dyDescent="0.3">
      <c r="A40" s="9" t="s">
        <v>304</v>
      </c>
      <c r="C40" s="111">
        <v>1</v>
      </c>
      <c r="D40" s="3"/>
      <c r="E40" s="111">
        <v>1</v>
      </c>
      <c r="F40" s="111">
        <v>0</v>
      </c>
      <c r="G40" s="111">
        <v>0</v>
      </c>
      <c r="H40" s="111">
        <v>0</v>
      </c>
      <c r="I40" s="3"/>
      <c r="J40" s="111">
        <v>2</v>
      </c>
      <c r="K40" s="3"/>
      <c r="L40" s="111">
        <v>2</v>
      </c>
      <c r="M40" s="3"/>
      <c r="N40" s="111">
        <v>0</v>
      </c>
      <c r="O40" s="3"/>
      <c r="P40" s="111">
        <v>1</v>
      </c>
      <c r="Q40" s="3"/>
    </row>
    <row r="41" spans="1:23" s="4" customFormat="1" ht="15.75" thickBot="1" x14ac:dyDescent="0.3">
      <c r="A41" s="7" t="s">
        <v>0</v>
      </c>
      <c r="C41" s="6">
        <v>11053</v>
      </c>
      <c r="D41" s="5"/>
      <c r="E41" s="6">
        <v>7422</v>
      </c>
      <c r="F41" s="6">
        <v>2956</v>
      </c>
      <c r="G41" s="6">
        <v>358</v>
      </c>
      <c r="H41" s="6">
        <v>883</v>
      </c>
      <c r="I41" s="5"/>
      <c r="J41" s="6">
        <v>11810</v>
      </c>
      <c r="K41" s="5"/>
      <c r="L41" s="6">
        <v>10994</v>
      </c>
      <c r="M41" s="5"/>
      <c r="N41" s="6">
        <v>2126</v>
      </c>
      <c r="O41" s="5"/>
      <c r="P41" s="6">
        <v>2850</v>
      </c>
      <c r="Q41" s="5"/>
    </row>
  </sheetData>
  <mergeCells count="10">
    <mergeCell ref="C2:C4"/>
    <mergeCell ref="E2:H4"/>
    <mergeCell ref="V7:V8"/>
    <mergeCell ref="A7:A9"/>
    <mergeCell ref="J2:J4"/>
    <mergeCell ref="L2:P2"/>
    <mergeCell ref="L3:L4"/>
    <mergeCell ref="N3:N4"/>
    <mergeCell ref="P3:P4"/>
    <mergeCell ref="R3:W3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16" max="39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50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5.42578125" bestFit="1" customWidth="1"/>
    <col min="2" max="2" width="20.140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6.8554687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7" width="12" customWidth="1"/>
  </cols>
  <sheetData>
    <row r="2" spans="1:27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9" t="str">
        <f>+'Lead Sheet (R)'!L2</f>
        <v>County Commissioner</v>
      </c>
      <c r="O2" s="140"/>
      <c r="P2" s="141"/>
      <c r="Q2" s="23"/>
      <c r="R2" s="165" t="s">
        <v>82</v>
      </c>
      <c r="S2" s="85"/>
      <c r="T2" s="165" t="s">
        <v>81</v>
      </c>
      <c r="V2" s="165" t="s">
        <v>80</v>
      </c>
    </row>
    <row r="3" spans="1:27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42" t="str">
        <f>+'Lead Sheet (R)'!L3:L4</f>
        <v>at-Large</v>
      </c>
      <c r="O3" s="87"/>
      <c r="P3" s="158" t="str">
        <f>+'Lead Sheet (R)'!N3:N4</f>
        <v>District 2</v>
      </c>
      <c r="Q3" s="23"/>
      <c r="R3" s="166"/>
      <c r="S3" s="85"/>
      <c r="T3" s="166"/>
      <c r="V3" s="166"/>
    </row>
    <row r="4" spans="1:27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45"/>
      <c r="O4" s="86"/>
      <c r="P4" s="159"/>
      <c r="Q4" s="23"/>
      <c r="R4" s="167"/>
      <c r="S4" s="85"/>
      <c r="T4" s="167"/>
      <c r="V4" s="167"/>
    </row>
    <row r="5" spans="1:27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53"/>
      <c r="O5" s="52"/>
      <c r="P5" s="84"/>
      <c r="Q5" s="23"/>
      <c r="R5" s="53"/>
      <c r="S5" s="52"/>
      <c r="T5" s="50"/>
    </row>
    <row r="6" spans="1:27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43"/>
      <c r="N6" s="44"/>
      <c r="O6" s="64"/>
      <c r="P6" s="44"/>
      <c r="Q6" s="23"/>
      <c r="R6" s="44"/>
      <c r="S6" s="64"/>
      <c r="T6" s="126"/>
      <c r="V6" s="123"/>
    </row>
    <row r="7" spans="1:27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P7" s="36" t="str">
        <f>+'Lead Sheet (R)'!N7</f>
        <v>Maureen</v>
      </c>
      <c r="Q7" s="35"/>
      <c r="R7" s="36" t="s">
        <v>79</v>
      </c>
      <c r="T7" s="124" t="s">
        <v>78</v>
      </c>
      <c r="V7" s="124" t="s">
        <v>77</v>
      </c>
    </row>
    <row r="8" spans="1:27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P8" s="36" t="str">
        <f>+'Lead Sheet (R)'!N8</f>
        <v>KERN</v>
      </c>
      <c r="Q8" s="35"/>
      <c r="R8" s="36" t="s">
        <v>76</v>
      </c>
      <c r="T8" s="124" t="s">
        <v>75</v>
      </c>
      <c r="V8" s="124" t="s">
        <v>74</v>
      </c>
      <c r="X8" s="139" t="s">
        <v>57</v>
      </c>
      <c r="Y8" s="140"/>
      <c r="Z8" s="140"/>
      <c r="AA8" s="141"/>
    </row>
    <row r="9" spans="1:27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5"/>
      <c r="N9" s="101"/>
      <c r="O9" s="102"/>
      <c r="P9" s="101"/>
      <c r="Q9" s="22"/>
      <c r="R9" s="101"/>
      <c r="S9" s="102"/>
      <c r="T9" s="125"/>
      <c r="V9" s="125"/>
      <c r="X9" s="142"/>
      <c r="Y9" s="168"/>
      <c r="Z9" s="168"/>
      <c r="AA9" s="144"/>
    </row>
    <row r="10" spans="1:27" ht="5.0999999999999996" customHeight="1" thickBot="1" x14ac:dyDescent="0.3">
      <c r="A10" s="30"/>
      <c r="B10" s="16"/>
      <c r="X10" s="169"/>
      <c r="Y10" s="170"/>
      <c r="Z10" s="170"/>
      <c r="AA10" s="171"/>
    </row>
    <row r="11" spans="1:27" ht="15" customHeight="1" x14ac:dyDescent="0.25">
      <c r="A11" s="30"/>
      <c r="B11" s="163" t="s">
        <v>73</v>
      </c>
      <c r="C11" s="68"/>
      <c r="D11" s="163" t="s">
        <v>73</v>
      </c>
      <c r="E11" s="68"/>
      <c r="F11" s="163" t="s">
        <v>73</v>
      </c>
      <c r="H11" s="163" t="s">
        <v>73</v>
      </c>
      <c r="I11" s="113"/>
      <c r="J11" s="163" t="s">
        <v>73</v>
      </c>
      <c r="K11" s="113"/>
      <c r="L11" s="163" t="s">
        <v>73</v>
      </c>
      <c r="N11" s="163" t="s">
        <v>73</v>
      </c>
      <c r="O11" s="113"/>
      <c r="P11" s="163" t="s">
        <v>73</v>
      </c>
      <c r="Q11" s="113"/>
      <c r="R11" s="163" t="s">
        <v>73</v>
      </c>
      <c r="T11" s="163" t="s">
        <v>73</v>
      </c>
      <c r="U11" s="113"/>
      <c r="V11" s="163" t="s">
        <v>73</v>
      </c>
      <c r="X11" s="172" t="s">
        <v>45</v>
      </c>
      <c r="Y11" s="174" t="s">
        <v>3</v>
      </c>
      <c r="Z11" s="174" t="s">
        <v>2</v>
      </c>
      <c r="AA11" s="176" t="s">
        <v>72</v>
      </c>
    </row>
    <row r="12" spans="1:27" ht="15.75" thickBot="1" x14ac:dyDescent="0.3">
      <c r="A12" s="30"/>
      <c r="B12" s="164"/>
      <c r="C12" s="68"/>
      <c r="D12" s="164"/>
      <c r="E12" s="68"/>
      <c r="F12" s="164"/>
      <c r="H12" s="164"/>
      <c r="I12" s="113"/>
      <c r="J12" s="164"/>
      <c r="K12" s="113"/>
      <c r="L12" s="164"/>
      <c r="N12" s="164"/>
      <c r="O12" s="113"/>
      <c r="P12" s="164"/>
      <c r="Q12" s="113"/>
      <c r="R12" s="164"/>
      <c r="T12" s="164"/>
      <c r="U12" s="113"/>
      <c r="V12" s="164"/>
      <c r="X12" s="173"/>
      <c r="Y12" s="175"/>
      <c r="Z12" s="175"/>
      <c r="AA12" s="177"/>
    </row>
    <row r="13" spans="1:27" x14ac:dyDescent="0.25">
      <c r="A13" t="s">
        <v>71</v>
      </c>
      <c r="B13" s="67">
        <v>64</v>
      </c>
      <c r="C13" s="30"/>
      <c r="D13" s="66">
        <v>49</v>
      </c>
      <c r="E13" s="30"/>
      <c r="F13" s="66">
        <v>16</v>
      </c>
      <c r="G13" s="30"/>
      <c r="H13" s="66">
        <v>1</v>
      </c>
      <c r="I13" s="30"/>
      <c r="J13" s="66">
        <v>6</v>
      </c>
      <c r="K13" s="30"/>
      <c r="L13" s="66">
        <v>78</v>
      </c>
      <c r="M13" s="30"/>
      <c r="N13" s="66">
        <v>73</v>
      </c>
      <c r="O13" s="30"/>
      <c r="P13" s="66">
        <v>72</v>
      </c>
      <c r="Q13" s="30"/>
      <c r="R13" s="66">
        <v>75</v>
      </c>
      <c r="S13" s="30"/>
      <c r="T13" s="66">
        <v>70</v>
      </c>
      <c r="U13" s="30"/>
      <c r="V13" s="66"/>
      <c r="W13" s="30"/>
      <c r="X13" s="66">
        <v>81</v>
      </c>
      <c r="Y13" s="65">
        <v>2</v>
      </c>
      <c r="Z13" s="65">
        <v>15</v>
      </c>
      <c r="AA13" s="65">
        <v>0</v>
      </c>
    </row>
    <row r="14" spans="1:27" x14ac:dyDescent="0.25">
      <c r="A14" t="s">
        <v>70</v>
      </c>
      <c r="B14" s="66">
        <v>61</v>
      </c>
      <c r="C14" s="30"/>
      <c r="D14" s="66">
        <v>49</v>
      </c>
      <c r="E14" s="30"/>
      <c r="F14" s="66">
        <v>13</v>
      </c>
      <c r="G14" s="30"/>
      <c r="H14" s="66">
        <v>2</v>
      </c>
      <c r="I14" s="30"/>
      <c r="J14" s="66">
        <v>2</v>
      </c>
      <c r="K14" s="30"/>
      <c r="L14" s="66">
        <v>67</v>
      </c>
      <c r="M14" s="30"/>
      <c r="N14" s="66">
        <v>67</v>
      </c>
      <c r="O14" s="30"/>
      <c r="P14" s="66">
        <v>64</v>
      </c>
      <c r="Q14" s="30"/>
      <c r="R14" s="66">
        <v>66</v>
      </c>
      <c r="S14" s="30"/>
      <c r="T14" s="66">
        <v>66</v>
      </c>
      <c r="U14" s="30"/>
      <c r="V14" s="66"/>
      <c r="W14" s="30"/>
      <c r="X14" s="66">
        <v>76</v>
      </c>
      <c r="Y14" s="65">
        <v>15</v>
      </c>
      <c r="Z14" s="65">
        <v>11</v>
      </c>
      <c r="AA14" s="65">
        <v>1</v>
      </c>
    </row>
    <row r="15" spans="1:27" x14ac:dyDescent="0.25">
      <c r="A15" t="s">
        <v>69</v>
      </c>
      <c r="B15" s="66">
        <v>48</v>
      </c>
      <c r="C15" s="30"/>
      <c r="D15" s="66">
        <v>35</v>
      </c>
      <c r="E15" s="30"/>
      <c r="F15" s="66">
        <v>11</v>
      </c>
      <c r="G15" s="30"/>
      <c r="H15" s="66">
        <v>1</v>
      </c>
      <c r="I15" s="30"/>
      <c r="J15" s="66">
        <v>3</v>
      </c>
      <c r="K15" s="30"/>
      <c r="L15" s="66">
        <v>51</v>
      </c>
      <c r="M15" s="30"/>
      <c r="N15" s="66">
        <v>48</v>
      </c>
      <c r="O15" s="30"/>
      <c r="P15" s="66">
        <v>48</v>
      </c>
      <c r="Q15" s="30"/>
      <c r="R15" s="66">
        <v>51</v>
      </c>
      <c r="S15" s="30"/>
      <c r="T15" s="66">
        <v>49</v>
      </c>
      <c r="U15" s="30"/>
      <c r="V15" s="66"/>
      <c r="W15" s="30"/>
      <c r="X15" s="66">
        <v>53</v>
      </c>
      <c r="Y15" s="65">
        <v>8</v>
      </c>
      <c r="Z15" s="65">
        <v>18</v>
      </c>
      <c r="AA15" s="65">
        <v>1</v>
      </c>
    </row>
    <row r="16" spans="1:27" x14ac:dyDescent="0.25">
      <c r="A16" t="s">
        <v>68</v>
      </c>
      <c r="B16" s="66">
        <v>65</v>
      </c>
      <c r="C16" s="30"/>
      <c r="D16" s="66">
        <v>45</v>
      </c>
      <c r="E16" s="30"/>
      <c r="F16" s="66">
        <v>21</v>
      </c>
      <c r="G16" s="30"/>
      <c r="H16" s="66">
        <v>2</v>
      </c>
      <c r="I16" s="30"/>
      <c r="J16" s="66">
        <v>0</v>
      </c>
      <c r="K16" s="30"/>
      <c r="L16" s="66">
        <v>70</v>
      </c>
      <c r="M16" s="30"/>
      <c r="N16" s="66">
        <v>64</v>
      </c>
      <c r="O16" s="30"/>
      <c r="P16" s="66">
        <v>63</v>
      </c>
      <c r="Q16" s="30"/>
      <c r="R16" s="66">
        <v>69</v>
      </c>
      <c r="S16" s="30"/>
      <c r="T16" s="66"/>
      <c r="U16" s="30"/>
      <c r="V16" s="66">
        <v>64</v>
      </c>
      <c r="W16" s="30"/>
      <c r="X16" s="66">
        <v>76</v>
      </c>
      <c r="Y16" s="65">
        <v>8</v>
      </c>
      <c r="Z16" s="65">
        <v>12</v>
      </c>
      <c r="AA16" s="65">
        <v>0</v>
      </c>
    </row>
    <row r="17" spans="1:27" x14ac:dyDescent="0.25">
      <c r="A17" t="s">
        <v>67</v>
      </c>
      <c r="B17" s="66">
        <v>43</v>
      </c>
      <c r="C17" s="30"/>
      <c r="D17" s="66">
        <v>28</v>
      </c>
      <c r="E17" s="30"/>
      <c r="F17" s="66">
        <v>19</v>
      </c>
      <c r="G17" s="30"/>
      <c r="H17" s="66">
        <v>1</v>
      </c>
      <c r="I17" s="30"/>
      <c r="J17" s="66">
        <v>3</v>
      </c>
      <c r="K17" s="30"/>
      <c r="L17" s="66">
        <v>50</v>
      </c>
      <c r="M17" s="30"/>
      <c r="N17" s="66">
        <v>47</v>
      </c>
      <c r="O17" s="30"/>
      <c r="P17" s="66">
        <v>49</v>
      </c>
      <c r="Q17" s="30"/>
      <c r="R17" s="66">
        <v>50</v>
      </c>
      <c r="S17" s="30"/>
      <c r="T17" s="66"/>
      <c r="U17" s="30"/>
      <c r="V17" s="66">
        <v>49</v>
      </c>
      <c r="W17" s="30"/>
      <c r="X17" s="66">
        <v>54</v>
      </c>
      <c r="Y17" s="65">
        <v>0</v>
      </c>
      <c r="Z17" s="65">
        <v>10</v>
      </c>
      <c r="AA17" s="65">
        <v>1</v>
      </c>
    </row>
    <row r="18" spans="1:27" ht="15.75" thickBot="1" x14ac:dyDescent="0.3">
      <c r="A18" t="s">
        <v>66</v>
      </c>
      <c r="B18" s="66">
        <v>83</v>
      </c>
      <c r="C18" s="30"/>
      <c r="D18" s="66">
        <v>49</v>
      </c>
      <c r="E18" s="30"/>
      <c r="F18" s="66">
        <v>28</v>
      </c>
      <c r="G18" s="30"/>
      <c r="H18" s="66">
        <v>0</v>
      </c>
      <c r="I18" s="30"/>
      <c r="J18" s="66">
        <v>7</v>
      </c>
      <c r="K18" s="30"/>
      <c r="L18" s="66">
        <v>95</v>
      </c>
      <c r="M18" s="30"/>
      <c r="N18" s="66">
        <v>86</v>
      </c>
      <c r="O18" s="30"/>
      <c r="P18" s="66">
        <v>86</v>
      </c>
      <c r="Q18" s="30"/>
      <c r="R18" s="66">
        <v>88</v>
      </c>
      <c r="S18" s="30"/>
      <c r="T18" s="66"/>
      <c r="U18" s="30"/>
      <c r="V18" s="66">
        <v>86</v>
      </c>
      <c r="W18" s="30"/>
      <c r="X18" s="66">
        <v>97</v>
      </c>
      <c r="Y18" s="65">
        <v>3</v>
      </c>
      <c r="Z18" s="65">
        <v>18</v>
      </c>
      <c r="AA18" s="65">
        <v>1</v>
      </c>
    </row>
    <row r="19" spans="1:27" s="4" customFormat="1" ht="15.75" thickBot="1" x14ac:dyDescent="0.3">
      <c r="A19" s="7" t="s">
        <v>4</v>
      </c>
      <c r="B19" s="6">
        <f>+SUM(B13:B18)</f>
        <v>364</v>
      </c>
      <c r="C19" s="64"/>
      <c r="D19" s="6">
        <f>+SUM(D13:D18)</f>
        <v>255</v>
      </c>
      <c r="E19" s="64"/>
      <c r="F19" s="6">
        <f>+SUM(F13:F18)</f>
        <v>108</v>
      </c>
      <c r="G19" s="64"/>
      <c r="H19" s="6">
        <f>+SUM(H13:H18)</f>
        <v>7</v>
      </c>
      <c r="I19" s="64"/>
      <c r="J19" s="6">
        <f>+SUM(J13:J18)</f>
        <v>21</v>
      </c>
      <c r="K19" s="64"/>
      <c r="L19" s="6">
        <f>+SUM(L13:L18)</f>
        <v>411</v>
      </c>
      <c r="M19" s="64"/>
      <c r="N19" s="6">
        <f>+SUM(N13:N18)</f>
        <v>385</v>
      </c>
      <c r="O19" s="64"/>
      <c r="P19" s="6">
        <f>+SUM(P13:P18)</f>
        <v>382</v>
      </c>
      <c r="Q19" s="64"/>
      <c r="R19" s="6">
        <f>+SUM(R13:R18)</f>
        <v>399</v>
      </c>
      <c r="S19" s="64"/>
      <c r="T19" s="6">
        <f>+SUM(T13:T18)</f>
        <v>185</v>
      </c>
      <c r="U19" s="64"/>
      <c r="V19" s="6">
        <f>+SUM(V13:V18)</f>
        <v>199</v>
      </c>
      <c r="W19" s="64"/>
      <c r="X19" s="6">
        <f>+SUM(X13:X18)</f>
        <v>437</v>
      </c>
      <c r="Y19" s="6">
        <f>+SUM(Y13:Y18)</f>
        <v>36</v>
      </c>
      <c r="Z19" s="6">
        <f>+SUM(Z13:Z18)</f>
        <v>84</v>
      </c>
      <c r="AA19" s="6">
        <f>+SUM(AA13:AA18)</f>
        <v>4</v>
      </c>
    </row>
    <row r="20" spans="1:27" s="110" customFormat="1" x14ac:dyDescent="0.25">
      <c r="A20" s="12" t="s">
        <v>3</v>
      </c>
      <c r="B20" s="120">
        <v>29</v>
      </c>
      <c r="D20" s="120">
        <v>23</v>
      </c>
      <c r="F20" s="120">
        <v>6</v>
      </c>
      <c r="H20" s="120">
        <v>0</v>
      </c>
      <c r="J20" s="120">
        <v>3</v>
      </c>
      <c r="L20" s="120">
        <v>33</v>
      </c>
      <c r="N20" s="120">
        <v>32</v>
      </c>
      <c r="P20" s="120">
        <v>31</v>
      </c>
      <c r="R20" s="120">
        <v>34</v>
      </c>
      <c r="T20" s="120">
        <v>23</v>
      </c>
      <c r="V20" s="120">
        <v>11</v>
      </c>
    </row>
    <row r="21" spans="1:27" s="110" customFormat="1" x14ac:dyDescent="0.25">
      <c r="A21" s="12" t="s">
        <v>2</v>
      </c>
      <c r="B21" s="121">
        <v>70</v>
      </c>
      <c r="D21" s="121">
        <v>52</v>
      </c>
      <c r="F21" s="121">
        <v>13</v>
      </c>
      <c r="H21" s="121">
        <v>2</v>
      </c>
      <c r="J21" s="121">
        <v>8</v>
      </c>
      <c r="L21" s="121">
        <v>79</v>
      </c>
      <c r="N21" s="121">
        <v>74</v>
      </c>
      <c r="P21" s="121">
        <v>73</v>
      </c>
      <c r="R21" s="121">
        <v>77</v>
      </c>
      <c r="T21" s="121">
        <v>42</v>
      </c>
      <c r="V21" s="121">
        <v>34</v>
      </c>
    </row>
    <row r="22" spans="1:27" s="110" customFormat="1" ht="15.75" thickBot="1" x14ac:dyDescent="0.3">
      <c r="A22" s="9" t="s">
        <v>65</v>
      </c>
      <c r="B22" s="122">
        <v>4</v>
      </c>
      <c r="D22" s="122">
        <v>3</v>
      </c>
      <c r="F22" s="122">
        <v>1</v>
      </c>
      <c r="H22" s="122">
        <v>0</v>
      </c>
      <c r="J22" s="122">
        <v>0</v>
      </c>
      <c r="L22" s="122">
        <v>4</v>
      </c>
      <c r="N22" s="122">
        <v>3</v>
      </c>
      <c r="P22" s="122">
        <v>4</v>
      </c>
      <c r="R22" s="122">
        <f>4</f>
        <v>4</v>
      </c>
      <c r="T22" s="122">
        <f>2</f>
        <v>2</v>
      </c>
      <c r="V22" s="122">
        <f>2</f>
        <v>2</v>
      </c>
    </row>
    <row r="23" spans="1:27" s="64" customFormat="1" ht="15.75" thickBot="1" x14ac:dyDescent="0.3">
      <c r="A23" s="119" t="s">
        <v>0</v>
      </c>
      <c r="B23" s="6">
        <f>+SUM(B19:B22)</f>
        <v>467</v>
      </c>
      <c r="D23" s="6">
        <f>+SUM(D19:D22)</f>
        <v>333</v>
      </c>
      <c r="F23" s="6">
        <f>+SUM(F19:F22)</f>
        <v>128</v>
      </c>
      <c r="H23" s="6">
        <f>+SUM(H19:H22)</f>
        <v>9</v>
      </c>
      <c r="J23" s="6">
        <f>+SUM(J19:J22)</f>
        <v>32</v>
      </c>
      <c r="L23" s="6">
        <f>+SUM(L19:L22)</f>
        <v>527</v>
      </c>
      <c r="N23" s="6">
        <f>+SUM(N19:N22)</f>
        <v>494</v>
      </c>
      <c r="P23" s="6">
        <f>+SUM(P19:P22)</f>
        <v>490</v>
      </c>
      <c r="R23" s="6">
        <f>+SUM(R19:R22)</f>
        <v>514</v>
      </c>
      <c r="T23" s="6">
        <f>+SUM(T19:T22)</f>
        <v>252</v>
      </c>
      <c r="V23" s="6">
        <f>+SUM(V19:V22)</f>
        <v>246</v>
      </c>
    </row>
    <row r="33" spans="2:2" x14ac:dyDescent="0.25">
      <c r="B33" s="1"/>
    </row>
    <row r="34" spans="2:2" x14ac:dyDescent="0.25">
      <c r="B34" s="7"/>
    </row>
    <row r="35" spans="2:2" x14ac:dyDescent="0.25">
      <c r="B35" s="12"/>
    </row>
    <row r="36" spans="2:2" x14ac:dyDescent="0.25">
      <c r="B36" s="63"/>
    </row>
    <row r="37" spans="2:2" x14ac:dyDescent="0.25">
      <c r="B37" s="9"/>
    </row>
    <row r="38" spans="2:2" x14ac:dyDescent="0.25">
      <c r="B38" s="7"/>
    </row>
    <row r="41" spans="2:2" x14ac:dyDescent="0.25">
      <c r="B41" s="2"/>
    </row>
    <row r="47" spans="2:2" x14ac:dyDescent="0.25">
      <c r="B47" s="2"/>
    </row>
    <row r="50" spans="2:2" x14ac:dyDescent="0.25">
      <c r="B50" s="2"/>
    </row>
  </sheetData>
  <mergeCells count="25">
    <mergeCell ref="B2:B4"/>
    <mergeCell ref="N2:P2"/>
    <mergeCell ref="P3:P4"/>
    <mergeCell ref="N3:N4"/>
    <mergeCell ref="X8:AA10"/>
    <mergeCell ref="B11:B12"/>
    <mergeCell ref="D11:D12"/>
    <mergeCell ref="F11:F12"/>
    <mergeCell ref="X11:X12"/>
    <mergeCell ref="Y11:Y12"/>
    <mergeCell ref="Z11:Z12"/>
    <mergeCell ref="AA11:AA12"/>
    <mergeCell ref="L11:L12"/>
    <mergeCell ref="N11:N12"/>
    <mergeCell ref="H11:H12"/>
    <mergeCell ref="P11:P12"/>
    <mergeCell ref="V2:V4"/>
    <mergeCell ref="T2:T4"/>
    <mergeCell ref="R11:R12"/>
    <mergeCell ref="J11:J12"/>
    <mergeCell ref="T11:T12"/>
    <mergeCell ref="V11:V12"/>
    <mergeCell ref="R2:R4"/>
    <mergeCell ref="L2:L4"/>
    <mergeCell ref="D2:J4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22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5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8.5703125" bestFit="1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140625" customWidth="1"/>
    <col min="13" max="13" width="1.7109375" customWidth="1"/>
    <col min="14" max="14" width="13.140625" customWidth="1"/>
    <col min="15" max="15" width="1.7109375" customWidth="1"/>
    <col min="16" max="16" width="10.7109375" customWidth="1"/>
    <col min="17" max="19" width="12" customWidth="1"/>
  </cols>
  <sheetData>
    <row r="2" spans="1:19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6" t="str">
        <f>+'[1]Lead Sheet (R)'!$L$2</f>
        <v>County Commissioner</v>
      </c>
      <c r="O2" s="23"/>
    </row>
    <row r="3" spans="1:19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37"/>
      <c r="O3" s="23"/>
    </row>
    <row r="4" spans="1:19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28" t="str">
        <f>+'[1]Lead Sheet (R)'!$L$3</f>
        <v>at-Large</v>
      </c>
      <c r="O4" s="23"/>
    </row>
    <row r="5" spans="1:19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23"/>
      <c r="N5" s="53"/>
      <c r="O5" s="23"/>
    </row>
    <row r="6" spans="1:19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23"/>
      <c r="N6" s="44"/>
      <c r="O6" s="23"/>
    </row>
    <row r="7" spans="1:19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O7" s="35"/>
    </row>
    <row r="8" spans="1:19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O8" s="35"/>
      <c r="P8" s="139" t="s">
        <v>57</v>
      </c>
      <c r="Q8" s="140"/>
      <c r="R8" s="140"/>
      <c r="S8" s="141"/>
    </row>
    <row r="9" spans="1:19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22"/>
      <c r="P9" s="142"/>
      <c r="Q9" s="168"/>
      <c r="R9" s="168"/>
      <c r="S9" s="144"/>
    </row>
    <row r="10" spans="1:19" ht="5.0999999999999996" customHeight="1" thickBot="1" x14ac:dyDescent="0.3">
      <c r="A10" s="30"/>
      <c r="B10" s="112"/>
      <c r="P10" s="169"/>
      <c r="Q10" s="170"/>
      <c r="R10" s="170"/>
      <c r="S10" s="171"/>
    </row>
    <row r="11" spans="1:19" ht="15" customHeight="1" x14ac:dyDescent="0.25">
      <c r="A11" s="30"/>
      <c r="B11" s="163" t="s">
        <v>73</v>
      </c>
      <c r="C11" s="113"/>
      <c r="D11" s="163" t="s">
        <v>73</v>
      </c>
      <c r="E11" s="113"/>
      <c r="F11" s="163" t="s">
        <v>73</v>
      </c>
      <c r="H11" s="163" t="s">
        <v>73</v>
      </c>
      <c r="I11" s="113"/>
      <c r="J11" s="163" t="s">
        <v>73</v>
      </c>
      <c r="K11" s="113"/>
      <c r="L11" s="163" t="s">
        <v>73</v>
      </c>
      <c r="N11" s="163" t="s">
        <v>73</v>
      </c>
      <c r="P11" s="172" t="s">
        <v>45</v>
      </c>
      <c r="Q11" s="174" t="s">
        <v>3</v>
      </c>
      <c r="R11" s="174" t="s">
        <v>2</v>
      </c>
      <c r="S11" s="176" t="s">
        <v>72</v>
      </c>
    </row>
    <row r="12" spans="1:19" ht="15.75" thickBot="1" x14ac:dyDescent="0.3">
      <c r="A12" s="30"/>
      <c r="B12" s="164"/>
      <c r="C12" s="113"/>
      <c r="D12" s="164"/>
      <c r="E12" s="113"/>
      <c r="F12" s="164"/>
      <c r="H12" s="164"/>
      <c r="I12" s="113"/>
      <c r="J12" s="164"/>
      <c r="K12" s="113"/>
      <c r="L12" s="164"/>
      <c r="N12" s="164"/>
      <c r="P12" s="173"/>
      <c r="Q12" s="175"/>
      <c r="R12" s="175"/>
      <c r="S12" s="177"/>
    </row>
    <row r="13" spans="1:19" x14ac:dyDescent="0.25">
      <c r="A13" t="s">
        <v>103</v>
      </c>
      <c r="B13" s="66">
        <v>10</v>
      </c>
      <c r="C13" s="30"/>
      <c r="D13" s="66">
        <v>10</v>
      </c>
      <c r="E13" s="30"/>
      <c r="F13" s="66">
        <v>0</v>
      </c>
      <c r="G13" s="30"/>
      <c r="H13" s="66">
        <v>1</v>
      </c>
      <c r="I13" s="30"/>
      <c r="J13" s="66">
        <v>0</v>
      </c>
      <c r="K13" s="30"/>
      <c r="L13" s="66">
        <v>12</v>
      </c>
      <c r="M13" s="30"/>
      <c r="N13" s="66">
        <v>9</v>
      </c>
      <c r="O13" s="30"/>
      <c r="P13" s="66">
        <v>12</v>
      </c>
      <c r="Q13" s="65">
        <v>2</v>
      </c>
      <c r="R13" s="65">
        <v>10</v>
      </c>
      <c r="S13" s="66">
        <v>0</v>
      </c>
    </row>
    <row r="14" spans="1:19" x14ac:dyDescent="0.25">
      <c r="A14" t="s">
        <v>102</v>
      </c>
      <c r="B14" s="66">
        <v>4</v>
      </c>
      <c r="C14" s="30"/>
      <c r="D14" s="66">
        <v>2</v>
      </c>
      <c r="E14" s="30"/>
      <c r="F14" s="66">
        <v>1</v>
      </c>
      <c r="G14" s="30"/>
      <c r="H14" s="66">
        <v>0</v>
      </c>
      <c r="I14" s="30"/>
      <c r="J14" s="66">
        <v>1</v>
      </c>
      <c r="K14" s="30"/>
      <c r="L14" s="66">
        <v>4</v>
      </c>
      <c r="M14" s="30"/>
      <c r="N14" s="66">
        <v>4</v>
      </c>
      <c r="O14" s="30"/>
      <c r="P14" s="66">
        <v>4</v>
      </c>
      <c r="Q14" s="65">
        <v>4</v>
      </c>
      <c r="R14" s="65">
        <v>5</v>
      </c>
      <c r="S14" s="66">
        <v>0</v>
      </c>
    </row>
    <row r="15" spans="1:19" x14ac:dyDescent="0.25">
      <c r="A15" t="s">
        <v>101</v>
      </c>
      <c r="B15" s="66">
        <v>10</v>
      </c>
      <c r="C15" s="30"/>
      <c r="D15" s="66">
        <v>6</v>
      </c>
      <c r="E15" s="30"/>
      <c r="F15" s="66">
        <v>5</v>
      </c>
      <c r="G15" s="30"/>
      <c r="H15" s="66">
        <v>0</v>
      </c>
      <c r="I15" s="30"/>
      <c r="J15" s="66">
        <v>0</v>
      </c>
      <c r="K15" s="30"/>
      <c r="L15" s="66">
        <v>11</v>
      </c>
      <c r="M15" s="30"/>
      <c r="N15" s="66">
        <v>10</v>
      </c>
      <c r="O15" s="30"/>
      <c r="P15" s="66">
        <v>11</v>
      </c>
      <c r="Q15" s="65">
        <v>2</v>
      </c>
      <c r="R15" s="65">
        <v>4</v>
      </c>
      <c r="S15" s="66">
        <v>0</v>
      </c>
    </row>
    <row r="16" spans="1:19" x14ac:dyDescent="0.25">
      <c r="A16" t="s">
        <v>100</v>
      </c>
      <c r="B16" s="66">
        <v>2</v>
      </c>
      <c r="C16" s="30"/>
      <c r="D16" s="66">
        <v>1</v>
      </c>
      <c r="E16" s="30"/>
      <c r="F16" s="66">
        <v>1</v>
      </c>
      <c r="G16" s="30"/>
      <c r="H16" s="66">
        <v>0</v>
      </c>
      <c r="I16" s="30"/>
      <c r="J16" s="66">
        <v>0</v>
      </c>
      <c r="K16" s="30"/>
      <c r="L16" s="66">
        <v>2</v>
      </c>
      <c r="M16" s="30"/>
      <c r="N16" s="66">
        <v>1</v>
      </c>
      <c r="O16" s="30"/>
      <c r="P16" s="66">
        <v>2</v>
      </c>
      <c r="Q16" s="65">
        <v>2</v>
      </c>
      <c r="R16" s="65">
        <v>3</v>
      </c>
      <c r="S16" s="66">
        <v>0</v>
      </c>
    </row>
    <row r="17" spans="1:19" x14ac:dyDescent="0.25">
      <c r="A17" t="s">
        <v>99</v>
      </c>
      <c r="B17" s="66">
        <v>10</v>
      </c>
      <c r="C17" s="30"/>
      <c r="D17" s="66">
        <v>7</v>
      </c>
      <c r="E17" s="30"/>
      <c r="F17" s="66">
        <v>2</v>
      </c>
      <c r="G17" s="30"/>
      <c r="H17" s="66">
        <v>3</v>
      </c>
      <c r="I17" s="30"/>
      <c r="J17" s="66">
        <v>0</v>
      </c>
      <c r="K17" s="30"/>
      <c r="L17" s="66">
        <v>11</v>
      </c>
      <c r="M17" s="30"/>
      <c r="N17" s="66">
        <v>12</v>
      </c>
      <c r="O17" s="30"/>
      <c r="P17" s="66">
        <v>15</v>
      </c>
      <c r="Q17" s="65">
        <v>1</v>
      </c>
      <c r="R17" s="65">
        <v>8</v>
      </c>
      <c r="S17" s="66">
        <v>0</v>
      </c>
    </row>
    <row r="18" spans="1:19" x14ac:dyDescent="0.25">
      <c r="A18" t="s">
        <v>98</v>
      </c>
      <c r="B18" s="66">
        <v>5</v>
      </c>
      <c r="C18" s="30"/>
      <c r="D18" s="66">
        <v>2</v>
      </c>
      <c r="E18" s="30"/>
      <c r="F18" s="66">
        <v>2</v>
      </c>
      <c r="G18" s="30"/>
      <c r="H18" s="66">
        <v>1</v>
      </c>
      <c r="I18" s="30"/>
      <c r="J18" s="66">
        <v>0</v>
      </c>
      <c r="K18" s="30"/>
      <c r="L18" s="66">
        <v>5</v>
      </c>
      <c r="M18" s="30"/>
      <c r="N18" s="66">
        <v>4</v>
      </c>
      <c r="O18" s="30"/>
      <c r="P18" s="66">
        <v>5</v>
      </c>
      <c r="Q18" s="65">
        <v>0</v>
      </c>
      <c r="R18" s="65">
        <v>5</v>
      </c>
      <c r="S18" s="66">
        <v>0</v>
      </c>
    </row>
    <row r="19" spans="1:19" x14ac:dyDescent="0.25">
      <c r="A19" s="12" t="s">
        <v>97</v>
      </c>
      <c r="B19" s="66">
        <v>0</v>
      </c>
      <c r="C19" s="30"/>
      <c r="D19" s="66">
        <v>0</v>
      </c>
      <c r="E19" s="30"/>
      <c r="F19" s="66">
        <v>0</v>
      </c>
      <c r="G19" s="30"/>
      <c r="H19" s="66">
        <v>0</v>
      </c>
      <c r="I19" s="30"/>
      <c r="J19" s="66">
        <v>0</v>
      </c>
      <c r="K19" s="30"/>
      <c r="L19" s="66">
        <v>0</v>
      </c>
      <c r="M19" s="30"/>
      <c r="N19" s="66">
        <v>0</v>
      </c>
      <c r="O19" s="30"/>
      <c r="P19" s="66">
        <v>1</v>
      </c>
      <c r="Q19" s="65">
        <v>0</v>
      </c>
      <c r="R19" s="65">
        <v>2</v>
      </c>
      <c r="S19" s="66">
        <v>0</v>
      </c>
    </row>
    <row r="20" spans="1:19" x14ac:dyDescent="0.25">
      <c r="A20" s="12" t="s">
        <v>96</v>
      </c>
      <c r="B20" s="66">
        <v>2</v>
      </c>
      <c r="D20" s="66">
        <v>0</v>
      </c>
      <c r="F20" s="66">
        <v>1</v>
      </c>
      <c r="H20" s="66">
        <v>1</v>
      </c>
      <c r="J20" s="66">
        <v>0</v>
      </c>
      <c r="L20" s="66">
        <v>2</v>
      </c>
      <c r="N20" s="66">
        <v>2</v>
      </c>
      <c r="P20" s="66">
        <v>2</v>
      </c>
      <c r="Q20" s="65">
        <v>0</v>
      </c>
      <c r="R20" s="65">
        <v>4</v>
      </c>
      <c r="S20" s="66">
        <v>0</v>
      </c>
    </row>
    <row r="21" spans="1:19" x14ac:dyDescent="0.25">
      <c r="A21" s="12" t="s">
        <v>95</v>
      </c>
      <c r="B21" s="66">
        <v>8</v>
      </c>
      <c r="D21" s="66">
        <v>6</v>
      </c>
      <c r="F21" s="66">
        <v>3</v>
      </c>
      <c r="H21" s="66">
        <v>0</v>
      </c>
      <c r="J21" s="66">
        <v>0</v>
      </c>
      <c r="L21" s="66">
        <v>9</v>
      </c>
      <c r="N21" s="66">
        <v>8</v>
      </c>
      <c r="P21" s="66">
        <v>11</v>
      </c>
      <c r="Q21" s="65">
        <v>2</v>
      </c>
      <c r="R21" s="65">
        <v>4</v>
      </c>
      <c r="S21" s="66">
        <v>0</v>
      </c>
    </row>
    <row r="22" spans="1:19" x14ac:dyDescent="0.25">
      <c r="A22" s="9" t="s">
        <v>94</v>
      </c>
      <c r="B22" s="66">
        <v>1</v>
      </c>
      <c r="D22" s="66">
        <v>0</v>
      </c>
      <c r="F22" s="66">
        <v>0</v>
      </c>
      <c r="H22" s="66">
        <v>0</v>
      </c>
      <c r="J22" s="66">
        <v>0</v>
      </c>
      <c r="L22" s="66">
        <v>0</v>
      </c>
      <c r="N22" s="66">
        <v>0</v>
      </c>
      <c r="P22" s="66">
        <v>1</v>
      </c>
      <c r="Q22" s="65">
        <v>1</v>
      </c>
      <c r="R22" s="65">
        <v>2</v>
      </c>
      <c r="S22" s="66">
        <v>0</v>
      </c>
    </row>
    <row r="23" spans="1:19" x14ac:dyDescent="0.25">
      <c r="A23" t="s">
        <v>93</v>
      </c>
      <c r="B23" s="66">
        <v>1</v>
      </c>
      <c r="D23" s="66">
        <v>1</v>
      </c>
      <c r="F23" s="66">
        <v>0</v>
      </c>
      <c r="H23" s="66">
        <v>0</v>
      </c>
      <c r="J23" s="66">
        <v>0</v>
      </c>
      <c r="L23" s="66">
        <v>1</v>
      </c>
      <c r="N23" s="66">
        <v>1</v>
      </c>
      <c r="P23" s="66">
        <v>1</v>
      </c>
      <c r="Q23" s="65">
        <v>2</v>
      </c>
      <c r="R23" s="65">
        <v>3</v>
      </c>
      <c r="S23" s="66">
        <v>0</v>
      </c>
    </row>
    <row r="24" spans="1:19" x14ac:dyDescent="0.25">
      <c r="A24" t="s">
        <v>92</v>
      </c>
      <c r="B24" s="66">
        <v>3</v>
      </c>
      <c r="D24" s="66">
        <v>3</v>
      </c>
      <c r="F24" s="66">
        <v>0</v>
      </c>
      <c r="H24" s="66">
        <v>0</v>
      </c>
      <c r="J24" s="66">
        <v>0</v>
      </c>
      <c r="L24" s="66">
        <v>3</v>
      </c>
      <c r="N24" s="66">
        <v>3</v>
      </c>
      <c r="P24" s="66">
        <v>3</v>
      </c>
      <c r="Q24" s="65">
        <v>3</v>
      </c>
      <c r="R24" s="65">
        <v>4</v>
      </c>
      <c r="S24" s="66">
        <v>0</v>
      </c>
    </row>
    <row r="25" spans="1:19" x14ac:dyDescent="0.25">
      <c r="A25" t="s">
        <v>91</v>
      </c>
      <c r="B25" s="66">
        <v>0</v>
      </c>
      <c r="D25" s="66">
        <v>0</v>
      </c>
      <c r="F25" s="66">
        <v>0</v>
      </c>
      <c r="H25" s="66">
        <v>0</v>
      </c>
      <c r="J25" s="66">
        <v>0</v>
      </c>
      <c r="L25" s="66">
        <v>0</v>
      </c>
      <c r="N25" s="66">
        <v>0</v>
      </c>
      <c r="P25" s="66">
        <v>0</v>
      </c>
      <c r="Q25" s="65">
        <v>0</v>
      </c>
      <c r="R25" s="65">
        <v>1</v>
      </c>
      <c r="S25" s="66">
        <v>0</v>
      </c>
    </row>
    <row r="26" spans="1:19" x14ac:dyDescent="0.25">
      <c r="A26" t="s">
        <v>90</v>
      </c>
      <c r="B26" s="66">
        <v>7</v>
      </c>
      <c r="D26" s="66">
        <v>5</v>
      </c>
      <c r="F26" s="66">
        <v>1</v>
      </c>
      <c r="H26" s="66">
        <v>1</v>
      </c>
      <c r="J26" s="66">
        <v>3</v>
      </c>
      <c r="L26" s="66">
        <v>8</v>
      </c>
      <c r="N26" s="66">
        <v>7</v>
      </c>
      <c r="P26" s="66">
        <v>10</v>
      </c>
      <c r="Q26" s="65">
        <v>0</v>
      </c>
      <c r="R26" s="65">
        <v>1</v>
      </c>
      <c r="S26" s="66">
        <v>0</v>
      </c>
    </row>
    <row r="27" spans="1:19" x14ac:dyDescent="0.25">
      <c r="A27" t="s">
        <v>89</v>
      </c>
      <c r="B27" s="66">
        <v>10</v>
      </c>
      <c r="D27" s="66">
        <v>7</v>
      </c>
      <c r="F27" s="66">
        <v>1</v>
      </c>
      <c r="H27" s="66">
        <v>0</v>
      </c>
      <c r="J27" s="66">
        <v>2</v>
      </c>
      <c r="L27" s="66">
        <v>9</v>
      </c>
      <c r="N27" s="66">
        <v>6</v>
      </c>
      <c r="P27" s="66">
        <v>13</v>
      </c>
      <c r="Q27" s="65">
        <v>4</v>
      </c>
      <c r="R27" s="65">
        <v>10</v>
      </c>
      <c r="S27" s="66">
        <v>0</v>
      </c>
    </row>
    <row r="28" spans="1:19" x14ac:dyDescent="0.25">
      <c r="A28" t="s">
        <v>88</v>
      </c>
      <c r="B28" s="66">
        <v>16</v>
      </c>
      <c r="D28" s="66">
        <v>11</v>
      </c>
      <c r="F28" s="66">
        <v>6</v>
      </c>
      <c r="H28" s="66">
        <v>0</v>
      </c>
      <c r="J28" s="66">
        <v>4</v>
      </c>
      <c r="L28" s="66">
        <v>19</v>
      </c>
      <c r="N28" s="66">
        <v>19</v>
      </c>
      <c r="P28" s="66">
        <v>22</v>
      </c>
      <c r="Q28" s="65">
        <v>2</v>
      </c>
      <c r="R28" s="65">
        <v>10</v>
      </c>
      <c r="S28" s="66">
        <v>0</v>
      </c>
    </row>
    <row r="29" spans="1:19" x14ac:dyDescent="0.25">
      <c r="A29" t="s">
        <v>87</v>
      </c>
      <c r="B29" s="66">
        <v>23</v>
      </c>
      <c r="D29" s="66">
        <v>11</v>
      </c>
      <c r="F29" s="66">
        <v>8</v>
      </c>
      <c r="H29" s="66">
        <v>0</v>
      </c>
      <c r="J29" s="66">
        <v>4</v>
      </c>
      <c r="L29" s="66">
        <v>22</v>
      </c>
      <c r="N29" s="66">
        <v>22</v>
      </c>
      <c r="P29" s="66">
        <v>25</v>
      </c>
      <c r="Q29" s="65">
        <v>3</v>
      </c>
      <c r="R29" s="65">
        <v>26</v>
      </c>
      <c r="S29" s="66">
        <v>3</v>
      </c>
    </row>
    <row r="30" spans="1:19" x14ac:dyDescent="0.25">
      <c r="A30" t="s">
        <v>86</v>
      </c>
      <c r="B30" s="66">
        <v>25</v>
      </c>
      <c r="D30" s="66">
        <v>12</v>
      </c>
      <c r="F30" s="66">
        <v>8</v>
      </c>
      <c r="H30" s="66">
        <v>1</v>
      </c>
      <c r="J30" s="66">
        <v>3</v>
      </c>
      <c r="L30" s="66">
        <v>23</v>
      </c>
      <c r="N30" s="66">
        <v>21</v>
      </c>
      <c r="P30" s="66">
        <v>26</v>
      </c>
      <c r="Q30" s="65">
        <v>1</v>
      </c>
      <c r="R30" s="65">
        <v>19</v>
      </c>
      <c r="S30" s="66">
        <v>0</v>
      </c>
    </row>
    <row r="31" spans="1:19" x14ac:dyDescent="0.25">
      <c r="A31" t="s">
        <v>85</v>
      </c>
      <c r="B31" s="66">
        <v>20</v>
      </c>
      <c r="D31" s="66">
        <v>12</v>
      </c>
      <c r="F31" s="66">
        <v>3</v>
      </c>
      <c r="H31" s="66">
        <v>1</v>
      </c>
      <c r="J31" s="66">
        <v>3</v>
      </c>
      <c r="L31" s="66">
        <v>20</v>
      </c>
      <c r="N31" s="66">
        <v>18</v>
      </c>
      <c r="P31" s="66">
        <v>22</v>
      </c>
      <c r="Q31" s="65">
        <v>2</v>
      </c>
      <c r="R31" s="65">
        <v>7</v>
      </c>
      <c r="S31" s="66">
        <v>0</v>
      </c>
    </row>
    <row r="32" spans="1:19" x14ac:dyDescent="0.25">
      <c r="A32" t="s">
        <v>84</v>
      </c>
      <c r="B32" s="66">
        <v>34</v>
      </c>
      <c r="D32" s="66">
        <v>21</v>
      </c>
      <c r="F32" s="66">
        <v>7</v>
      </c>
      <c r="H32" s="66">
        <v>3</v>
      </c>
      <c r="J32" s="66">
        <v>7</v>
      </c>
      <c r="L32" s="66">
        <v>38</v>
      </c>
      <c r="N32" s="66">
        <v>35</v>
      </c>
      <c r="P32" s="66">
        <v>43</v>
      </c>
      <c r="Q32" s="65">
        <v>0</v>
      </c>
      <c r="R32" s="65">
        <v>5</v>
      </c>
      <c r="S32" s="66">
        <v>0</v>
      </c>
    </row>
    <row r="33" spans="1:19" ht="15.75" thickBot="1" x14ac:dyDescent="0.3">
      <c r="A33" t="s">
        <v>83</v>
      </c>
      <c r="B33" s="66">
        <v>26</v>
      </c>
      <c r="D33" s="66">
        <v>17</v>
      </c>
      <c r="F33" s="66">
        <v>10</v>
      </c>
      <c r="H33" s="66">
        <v>4</v>
      </c>
      <c r="J33" s="66">
        <v>4</v>
      </c>
      <c r="L33" s="66">
        <v>29</v>
      </c>
      <c r="N33" s="66">
        <v>27</v>
      </c>
      <c r="P33" s="66">
        <v>38</v>
      </c>
      <c r="Q33" s="65">
        <v>4</v>
      </c>
      <c r="R33" s="65">
        <v>20</v>
      </c>
      <c r="S33" s="66">
        <v>1</v>
      </c>
    </row>
    <row r="34" spans="1:19" s="4" customFormat="1" ht="15.75" thickBot="1" x14ac:dyDescent="0.3">
      <c r="A34" s="4" t="s">
        <v>4</v>
      </c>
      <c r="B34" s="6">
        <f>+SUM(B13:B33)</f>
        <v>217</v>
      </c>
      <c r="D34" s="6">
        <f>+SUM(D13:D33)</f>
        <v>134</v>
      </c>
      <c r="F34" s="6">
        <f>+SUM(F13:F33)</f>
        <v>59</v>
      </c>
      <c r="H34" s="6">
        <f>+SUM(H13:H33)</f>
        <v>16</v>
      </c>
      <c r="J34" s="6">
        <f>+SUM(J13:J33)</f>
        <v>31</v>
      </c>
      <c r="L34" s="6">
        <f>+SUM(L13:L33)</f>
        <v>228</v>
      </c>
      <c r="N34" s="6">
        <f>+SUM(N13:N33)</f>
        <v>209</v>
      </c>
      <c r="P34" s="6">
        <f>+SUM(P13:P33)</f>
        <v>267</v>
      </c>
      <c r="Q34" s="6">
        <f>+SUM(Q13:Q33)</f>
        <v>35</v>
      </c>
      <c r="R34" s="6">
        <f>+SUM(R13:R33)</f>
        <v>153</v>
      </c>
      <c r="S34" s="6">
        <f>+SUM(S13:S33)</f>
        <v>4</v>
      </c>
    </row>
    <row r="35" spans="1:19" s="110" customFormat="1" x14ac:dyDescent="0.25">
      <c r="A35" s="12" t="s">
        <v>3</v>
      </c>
      <c r="B35" s="120">
        <v>25</v>
      </c>
      <c r="D35" s="120">
        <v>17</v>
      </c>
      <c r="F35" s="120">
        <v>10</v>
      </c>
      <c r="H35" s="120">
        <v>1</v>
      </c>
      <c r="J35" s="120">
        <v>3</v>
      </c>
      <c r="L35" s="120">
        <v>30</v>
      </c>
      <c r="N35" s="120">
        <v>28</v>
      </c>
    </row>
    <row r="36" spans="1:19" s="110" customFormat="1" x14ac:dyDescent="0.25">
      <c r="A36" s="12" t="s">
        <v>2</v>
      </c>
      <c r="B36" s="121">
        <v>127</v>
      </c>
      <c r="D36" s="121">
        <v>90</v>
      </c>
      <c r="F36" s="121">
        <v>23</v>
      </c>
      <c r="H36" s="121">
        <v>10</v>
      </c>
      <c r="J36" s="121">
        <v>8</v>
      </c>
      <c r="L36" s="121">
        <v>136</v>
      </c>
      <c r="N36" s="121">
        <v>125</v>
      </c>
    </row>
    <row r="37" spans="1:19" s="110" customFormat="1" ht="15.75" thickBot="1" x14ac:dyDescent="0.3">
      <c r="A37" s="9" t="s">
        <v>65</v>
      </c>
      <c r="B37" s="122">
        <v>3</v>
      </c>
      <c r="D37" s="122">
        <v>2</v>
      </c>
      <c r="F37" s="122">
        <v>1</v>
      </c>
      <c r="H37" s="122">
        <v>0</v>
      </c>
      <c r="J37" s="122">
        <v>1</v>
      </c>
      <c r="L37" s="122">
        <v>4</v>
      </c>
      <c r="N37" s="122">
        <v>3</v>
      </c>
    </row>
    <row r="38" spans="1:19" s="64" customFormat="1" ht="15.75" thickBot="1" x14ac:dyDescent="0.3">
      <c r="A38" s="119" t="s">
        <v>0</v>
      </c>
      <c r="B38" s="6">
        <f>+SUM(B34:B37)</f>
        <v>372</v>
      </c>
      <c r="D38" s="6">
        <f>+SUM(D34:D37)</f>
        <v>243</v>
      </c>
      <c r="F38" s="6">
        <f>+SUM(F34:F37)</f>
        <v>93</v>
      </c>
      <c r="H38" s="6">
        <f>+SUM(H34:H37)</f>
        <v>27</v>
      </c>
      <c r="J38" s="6">
        <f>+SUM(J34:J37)</f>
        <v>43</v>
      </c>
      <c r="L38" s="6">
        <f>+SUM(L34:L37)</f>
        <v>398</v>
      </c>
      <c r="N38" s="6">
        <f>+SUM(N34:N37)</f>
        <v>365</v>
      </c>
    </row>
    <row r="48" spans="1:19" x14ac:dyDescent="0.25">
      <c r="B48" s="1"/>
    </row>
    <row r="49" spans="2:2" x14ac:dyDescent="0.25">
      <c r="B49" s="7"/>
    </row>
    <row r="50" spans="2:2" x14ac:dyDescent="0.25">
      <c r="B50" s="12"/>
    </row>
    <row r="51" spans="2:2" x14ac:dyDescent="0.25">
      <c r="B51" s="63"/>
    </row>
    <row r="52" spans="2:2" x14ac:dyDescent="0.25">
      <c r="B52" s="9"/>
    </row>
    <row r="53" spans="2:2" x14ac:dyDescent="0.25">
      <c r="B53" s="7"/>
    </row>
    <row r="56" spans="2:2" x14ac:dyDescent="0.25">
      <c r="B56" s="2"/>
    </row>
    <row r="62" spans="2:2" x14ac:dyDescent="0.25">
      <c r="B62" s="2"/>
    </row>
    <row r="65" spans="2:2" x14ac:dyDescent="0.25">
      <c r="B65" s="2"/>
    </row>
  </sheetData>
  <mergeCells count="16">
    <mergeCell ref="P11:P12"/>
    <mergeCell ref="Q11:Q12"/>
    <mergeCell ref="R11:R12"/>
    <mergeCell ref="S11:S12"/>
    <mergeCell ref="P8:S10"/>
    <mergeCell ref="N2:N3"/>
    <mergeCell ref="B2:B4"/>
    <mergeCell ref="D2:J4"/>
    <mergeCell ref="L2:L4"/>
    <mergeCell ref="F11:F12"/>
    <mergeCell ref="L11:L12"/>
    <mergeCell ref="N11:N12"/>
    <mergeCell ref="H11:H12"/>
    <mergeCell ref="J11:J12"/>
    <mergeCell ref="B11:B12"/>
    <mergeCell ref="D11:D12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48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8.85546875" bestFit="1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28515625" customWidth="1"/>
    <col min="13" max="13" width="1.7109375" customWidth="1"/>
    <col min="14" max="14" width="13.140625" customWidth="1"/>
    <col min="15" max="15" width="1.7109375" customWidth="1"/>
    <col min="16" max="16" width="13.28515625" customWidth="1"/>
    <col min="17" max="17" width="1.7109375" customWidth="1"/>
    <col min="18" max="18" width="13.28515625" customWidth="1"/>
    <col min="19" max="19" width="1.7109375" customWidth="1"/>
    <col min="20" max="20" width="13.28515625" customWidth="1"/>
    <col min="21" max="21" width="1.7109375" customWidth="1"/>
    <col min="22" max="22" width="13.28515625" customWidth="1"/>
    <col min="23" max="23" width="1.7109375" customWidth="1"/>
    <col min="24" max="27" width="12" customWidth="1"/>
  </cols>
  <sheetData>
    <row r="2" spans="1:27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6" t="str">
        <f>+'[1]Lead Sheet (R)'!$L$2</f>
        <v>County Commissioner</v>
      </c>
      <c r="O2" s="51"/>
      <c r="P2" s="150" t="s">
        <v>81</v>
      </c>
      <c r="Q2" s="49"/>
      <c r="R2" s="150" t="s">
        <v>80</v>
      </c>
      <c r="S2" s="49"/>
      <c r="T2" s="150" t="s">
        <v>105</v>
      </c>
      <c r="U2" s="49"/>
      <c r="V2" s="150" t="s">
        <v>104</v>
      </c>
      <c r="W2" s="49"/>
    </row>
    <row r="3" spans="1:27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37"/>
      <c r="O3" s="51"/>
      <c r="P3" s="151"/>
      <c r="Q3" s="49"/>
      <c r="R3" s="151"/>
      <c r="S3" s="49"/>
      <c r="T3" s="151"/>
      <c r="U3" s="49"/>
      <c r="V3" s="151"/>
      <c r="W3" s="49"/>
    </row>
    <row r="4" spans="1:27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28" t="str">
        <f>+'[1]Lead Sheet (R)'!$L$3</f>
        <v>at-Large</v>
      </c>
      <c r="O4" s="51"/>
      <c r="P4" s="152"/>
      <c r="Q4" s="49"/>
      <c r="R4" s="152"/>
      <c r="S4" s="49"/>
      <c r="T4" s="152"/>
      <c r="U4" s="49"/>
      <c r="V4" s="152"/>
      <c r="W4" s="49"/>
    </row>
    <row r="5" spans="1:27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23"/>
      <c r="N5" s="53"/>
      <c r="O5" s="52"/>
      <c r="P5" s="49"/>
      <c r="Q5" s="53"/>
      <c r="R5" s="53"/>
      <c r="S5" s="53"/>
      <c r="T5" s="53"/>
      <c r="U5" s="52"/>
      <c r="V5" s="53"/>
      <c r="W5" s="53"/>
    </row>
    <row r="6" spans="1:27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23"/>
      <c r="N6" s="44"/>
      <c r="O6" s="64"/>
      <c r="P6" s="129"/>
      <c r="Q6" s="53"/>
      <c r="R6" s="129"/>
      <c r="S6" s="53"/>
      <c r="T6" s="129"/>
      <c r="U6" s="52"/>
      <c r="V6" s="129"/>
      <c r="W6" s="43"/>
    </row>
    <row r="7" spans="1:27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P7" s="130" t="s">
        <v>242</v>
      </c>
      <c r="Q7" s="100"/>
      <c r="R7" s="130" t="s">
        <v>244</v>
      </c>
      <c r="S7" s="100"/>
      <c r="T7" s="130" t="s">
        <v>232</v>
      </c>
      <c r="U7" s="91"/>
      <c r="V7" s="130" t="s">
        <v>247</v>
      </c>
      <c r="W7" s="35"/>
    </row>
    <row r="8" spans="1:27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P8" s="130" t="s">
        <v>243</v>
      </c>
      <c r="Q8" s="100"/>
      <c r="R8" s="130" t="s">
        <v>245</v>
      </c>
      <c r="S8" s="100"/>
      <c r="T8" s="130" t="s">
        <v>246</v>
      </c>
      <c r="U8" s="91"/>
      <c r="V8" s="130" t="s">
        <v>248</v>
      </c>
      <c r="W8" s="35"/>
      <c r="X8" s="139" t="s">
        <v>57</v>
      </c>
      <c r="Y8" s="140"/>
      <c r="Z8" s="140"/>
      <c r="AA8" s="141"/>
    </row>
    <row r="9" spans="1:27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102"/>
      <c r="P9" s="131"/>
      <c r="Q9" s="100"/>
      <c r="R9" s="131"/>
      <c r="S9" s="100"/>
      <c r="T9" s="131"/>
      <c r="U9" s="91"/>
      <c r="V9" s="131"/>
      <c r="W9" s="25"/>
      <c r="X9" s="142"/>
      <c r="Y9" s="168"/>
      <c r="Z9" s="168"/>
      <c r="AA9" s="144"/>
    </row>
    <row r="10" spans="1:27" ht="5.0999999999999996" customHeight="1" thickBot="1" x14ac:dyDescent="0.3">
      <c r="A10" s="30"/>
      <c r="B10" s="112"/>
      <c r="X10" s="169"/>
      <c r="Y10" s="170"/>
      <c r="Z10" s="170"/>
      <c r="AA10" s="171"/>
    </row>
    <row r="11" spans="1:27" ht="15" customHeight="1" x14ac:dyDescent="0.25">
      <c r="A11" s="30"/>
      <c r="B11" s="163" t="s">
        <v>73</v>
      </c>
      <c r="C11" s="113"/>
      <c r="D11" s="163" t="s">
        <v>73</v>
      </c>
      <c r="E11" s="113"/>
      <c r="F11" s="163" t="s">
        <v>73</v>
      </c>
      <c r="H11" s="163" t="s">
        <v>73</v>
      </c>
      <c r="I11" s="113"/>
      <c r="J11" s="163" t="s">
        <v>73</v>
      </c>
      <c r="K11" s="113"/>
      <c r="L11" s="163" t="s">
        <v>73</v>
      </c>
      <c r="N11" s="163" t="s">
        <v>73</v>
      </c>
      <c r="P11" s="163" t="s">
        <v>73</v>
      </c>
      <c r="Q11" s="113"/>
      <c r="R11" s="163" t="s">
        <v>73</v>
      </c>
      <c r="T11" s="163" t="s">
        <v>73</v>
      </c>
      <c r="U11" s="113"/>
      <c r="V11" s="163" t="s">
        <v>73</v>
      </c>
      <c r="X11" s="172" t="s">
        <v>45</v>
      </c>
      <c r="Y11" s="174" t="s">
        <v>3</v>
      </c>
      <c r="Z11" s="174" t="s">
        <v>2</v>
      </c>
      <c r="AA11" s="176" t="s">
        <v>72</v>
      </c>
    </row>
    <row r="12" spans="1:27" ht="15.75" thickBot="1" x14ac:dyDescent="0.3">
      <c r="A12" s="30"/>
      <c r="B12" s="164"/>
      <c r="C12" s="113"/>
      <c r="D12" s="164"/>
      <c r="E12" s="113"/>
      <c r="F12" s="164"/>
      <c r="H12" s="164"/>
      <c r="I12" s="113"/>
      <c r="J12" s="164"/>
      <c r="K12" s="113"/>
      <c r="L12" s="164"/>
      <c r="N12" s="164"/>
      <c r="P12" s="164"/>
      <c r="Q12" s="113"/>
      <c r="R12" s="164"/>
      <c r="T12" s="164"/>
      <c r="U12" s="113"/>
      <c r="V12" s="164"/>
      <c r="X12" s="173"/>
      <c r="Y12" s="175"/>
      <c r="Z12" s="175"/>
      <c r="AA12" s="177"/>
    </row>
    <row r="13" spans="1:27" x14ac:dyDescent="0.25">
      <c r="A13" t="s">
        <v>109</v>
      </c>
      <c r="B13" s="66">
        <v>160</v>
      </c>
      <c r="C13" s="30"/>
      <c r="D13" s="66">
        <v>133</v>
      </c>
      <c r="E13" s="30"/>
      <c r="F13" s="66">
        <v>30</v>
      </c>
      <c r="G13" s="30"/>
      <c r="H13" s="66">
        <v>4</v>
      </c>
      <c r="I13" s="30"/>
      <c r="J13" s="66">
        <v>6</v>
      </c>
      <c r="K13" s="30"/>
      <c r="L13" s="66">
        <v>173</v>
      </c>
      <c r="M13" s="30"/>
      <c r="N13" s="66">
        <v>159</v>
      </c>
      <c r="O13" s="30"/>
      <c r="P13" s="66">
        <v>174</v>
      </c>
      <c r="Q13" s="30"/>
      <c r="R13" s="66"/>
      <c r="S13" s="30"/>
      <c r="T13" s="66"/>
      <c r="U13" s="30"/>
      <c r="V13" s="66"/>
      <c r="W13" s="30"/>
      <c r="X13" s="66">
        <v>197</v>
      </c>
      <c r="Y13" s="65">
        <v>8</v>
      </c>
      <c r="Z13" s="65">
        <v>30</v>
      </c>
      <c r="AA13" s="66">
        <v>0</v>
      </c>
    </row>
    <row r="14" spans="1:27" x14ac:dyDescent="0.25">
      <c r="A14" t="s">
        <v>108</v>
      </c>
      <c r="B14" s="66">
        <v>163</v>
      </c>
      <c r="C14" s="30"/>
      <c r="D14" s="66">
        <v>120</v>
      </c>
      <c r="E14" s="30"/>
      <c r="F14" s="66">
        <v>49</v>
      </c>
      <c r="G14" s="30"/>
      <c r="H14" s="66">
        <v>3</v>
      </c>
      <c r="I14" s="30"/>
      <c r="J14" s="66">
        <v>4</v>
      </c>
      <c r="K14" s="30"/>
      <c r="L14" s="66">
        <v>170</v>
      </c>
      <c r="M14" s="30"/>
      <c r="N14" s="66">
        <v>164</v>
      </c>
      <c r="O14" s="30"/>
      <c r="P14" s="66"/>
      <c r="Q14" s="30"/>
      <c r="R14" s="66">
        <v>166</v>
      </c>
      <c r="S14" s="30"/>
      <c r="T14" s="66"/>
      <c r="U14" s="30"/>
      <c r="V14" s="66"/>
      <c r="W14" s="30"/>
      <c r="X14" s="66">
        <v>189</v>
      </c>
      <c r="Y14" s="65">
        <v>10</v>
      </c>
      <c r="Z14" s="65">
        <v>35</v>
      </c>
      <c r="AA14" s="66">
        <v>0</v>
      </c>
    </row>
    <row r="15" spans="1:27" x14ac:dyDescent="0.25">
      <c r="A15" t="s">
        <v>107</v>
      </c>
      <c r="B15" s="66">
        <v>136</v>
      </c>
      <c r="C15" s="30"/>
      <c r="D15" s="66">
        <v>95</v>
      </c>
      <c r="E15" s="30"/>
      <c r="F15" s="66">
        <v>33</v>
      </c>
      <c r="G15" s="30"/>
      <c r="H15" s="66">
        <v>2</v>
      </c>
      <c r="I15" s="30"/>
      <c r="J15" s="66">
        <v>9</v>
      </c>
      <c r="K15" s="30"/>
      <c r="L15" s="66">
        <v>138</v>
      </c>
      <c r="M15" s="30"/>
      <c r="N15" s="66">
        <v>126</v>
      </c>
      <c r="O15" s="30"/>
      <c r="P15" s="66"/>
      <c r="Q15" s="30"/>
      <c r="R15" s="66"/>
      <c r="S15" s="30"/>
      <c r="T15" s="66">
        <v>134</v>
      </c>
      <c r="U15" s="30"/>
      <c r="V15" s="66"/>
      <c r="W15" s="30"/>
      <c r="X15" s="66">
        <v>161</v>
      </c>
      <c r="Y15" s="65">
        <v>1</v>
      </c>
      <c r="Z15" s="65">
        <v>36</v>
      </c>
      <c r="AA15" s="66">
        <v>3</v>
      </c>
    </row>
    <row r="16" spans="1:27" ht="15.75" thickBot="1" x14ac:dyDescent="0.3">
      <c r="A16" t="s">
        <v>106</v>
      </c>
      <c r="B16" s="66">
        <v>110</v>
      </c>
      <c r="C16" s="30"/>
      <c r="D16" s="66">
        <v>82</v>
      </c>
      <c r="E16" s="30"/>
      <c r="F16" s="66">
        <v>29</v>
      </c>
      <c r="G16" s="30"/>
      <c r="H16" s="66">
        <v>0</v>
      </c>
      <c r="I16" s="30"/>
      <c r="J16" s="66">
        <v>6</v>
      </c>
      <c r="K16" s="30"/>
      <c r="L16" s="66">
        <v>116</v>
      </c>
      <c r="M16" s="30"/>
      <c r="N16" s="66">
        <v>104</v>
      </c>
      <c r="O16" s="30"/>
      <c r="P16" s="66"/>
      <c r="Q16" s="30"/>
      <c r="R16" s="66"/>
      <c r="S16" s="30"/>
      <c r="T16" s="66"/>
      <c r="U16" s="30"/>
      <c r="V16" s="66">
        <v>107</v>
      </c>
      <c r="W16" s="30"/>
      <c r="X16" s="66">
        <v>123</v>
      </c>
      <c r="Y16" s="65">
        <v>7</v>
      </c>
      <c r="Z16" s="65">
        <v>21</v>
      </c>
      <c r="AA16" s="66">
        <v>1</v>
      </c>
    </row>
    <row r="17" spans="1:27" s="4" customFormat="1" ht="15.75" thickBot="1" x14ac:dyDescent="0.3">
      <c r="A17" s="7" t="s">
        <v>4</v>
      </c>
      <c r="B17" s="6">
        <f>+SUM(B13:B16)</f>
        <v>569</v>
      </c>
      <c r="C17" s="64"/>
      <c r="D17" s="6">
        <f>+SUM(D13:D16)</f>
        <v>430</v>
      </c>
      <c r="E17" s="64"/>
      <c r="F17" s="6">
        <f>+SUM(F13:F16)</f>
        <v>141</v>
      </c>
      <c r="G17" s="64"/>
      <c r="H17" s="6">
        <f>+SUM(H13:H16)</f>
        <v>9</v>
      </c>
      <c r="I17" s="64"/>
      <c r="J17" s="6">
        <f>+SUM(J13:J16)</f>
        <v>25</v>
      </c>
      <c r="K17" s="64"/>
      <c r="L17" s="6">
        <f>+SUM(L13:L16)</f>
        <v>597</v>
      </c>
      <c r="M17" s="64"/>
      <c r="N17" s="6">
        <f>+SUM(N13:N16)</f>
        <v>553</v>
      </c>
      <c r="O17" s="64"/>
      <c r="P17" s="6">
        <f>+SUM(P13:P16)</f>
        <v>174</v>
      </c>
      <c r="Q17" s="64"/>
      <c r="R17" s="6">
        <f>+SUM(R13:R16)</f>
        <v>166</v>
      </c>
      <c r="S17" s="64"/>
      <c r="T17" s="6">
        <f>+SUM(T13:T16)</f>
        <v>134</v>
      </c>
      <c r="U17" s="64"/>
      <c r="V17" s="6">
        <f>+SUM(V13:V16)</f>
        <v>107</v>
      </c>
      <c r="W17" s="64"/>
      <c r="X17" s="6">
        <f>+SUM(X13:X16)</f>
        <v>670</v>
      </c>
      <c r="Y17" s="6">
        <f>+SUM(Y13:Y16)</f>
        <v>26</v>
      </c>
      <c r="Z17" s="6">
        <f>+SUM(Z13:Z16)</f>
        <v>122</v>
      </c>
      <c r="AA17" s="6">
        <f>+SUM(AA13:AA16)</f>
        <v>4</v>
      </c>
    </row>
    <row r="18" spans="1:27" s="110" customFormat="1" x14ac:dyDescent="0.25">
      <c r="A18" s="12" t="s">
        <v>3</v>
      </c>
      <c r="B18" s="120">
        <v>24</v>
      </c>
      <c r="D18" s="120">
        <v>22</v>
      </c>
      <c r="F18" s="120">
        <v>4</v>
      </c>
      <c r="H18" s="120">
        <v>0</v>
      </c>
      <c r="J18" s="120">
        <v>0</v>
      </c>
      <c r="L18" s="120">
        <v>24</v>
      </c>
      <c r="N18" s="120">
        <v>23</v>
      </c>
      <c r="P18" s="120">
        <v>8</v>
      </c>
      <c r="R18" s="120">
        <v>9</v>
      </c>
      <c r="T18" s="120">
        <v>1</v>
      </c>
      <c r="V18" s="120">
        <v>6</v>
      </c>
    </row>
    <row r="19" spans="1:27" s="110" customFormat="1" x14ac:dyDescent="0.25">
      <c r="A19" s="12" t="s">
        <v>2</v>
      </c>
      <c r="B19" s="121">
        <v>97</v>
      </c>
      <c r="D19" s="121">
        <v>82</v>
      </c>
      <c r="F19" s="121">
        <v>11</v>
      </c>
      <c r="H19" s="121">
        <v>2</v>
      </c>
      <c r="J19" s="121">
        <v>9</v>
      </c>
      <c r="L19" s="121">
        <v>113</v>
      </c>
      <c r="N19" s="121">
        <v>107</v>
      </c>
      <c r="P19" s="121">
        <v>27</v>
      </c>
      <c r="R19" s="121">
        <v>28</v>
      </c>
      <c r="T19" s="121">
        <v>32</v>
      </c>
      <c r="V19" s="121">
        <v>20</v>
      </c>
    </row>
    <row r="20" spans="1:27" s="110" customFormat="1" ht="15.75" thickBot="1" x14ac:dyDescent="0.3">
      <c r="A20" s="9" t="s">
        <v>65</v>
      </c>
      <c r="B20" s="122">
        <v>3</v>
      </c>
      <c r="D20" s="122">
        <v>1</v>
      </c>
      <c r="F20" s="122">
        <v>2</v>
      </c>
      <c r="H20" s="122">
        <v>0</v>
      </c>
      <c r="J20" s="122">
        <v>0</v>
      </c>
      <c r="L20" s="122">
        <v>3</v>
      </c>
      <c r="N20" s="122">
        <v>4</v>
      </c>
      <c r="P20" s="122">
        <v>0</v>
      </c>
      <c r="R20" s="122">
        <v>0</v>
      </c>
      <c r="T20" s="122">
        <v>3</v>
      </c>
      <c r="V20" s="122">
        <v>1</v>
      </c>
    </row>
    <row r="21" spans="1:27" s="64" customFormat="1" ht="15.75" thickBot="1" x14ac:dyDescent="0.3">
      <c r="A21" s="119" t="s">
        <v>0</v>
      </c>
      <c r="B21" s="6">
        <f>+SUM(B17:B20)</f>
        <v>693</v>
      </c>
      <c r="D21" s="6">
        <f>+SUM(D17:D20)</f>
        <v>535</v>
      </c>
      <c r="F21" s="6">
        <f>+SUM(F17:F20)</f>
        <v>158</v>
      </c>
      <c r="H21" s="6">
        <f>+SUM(H17:H20)</f>
        <v>11</v>
      </c>
      <c r="J21" s="6">
        <f>+SUM(J17:J20)</f>
        <v>34</v>
      </c>
      <c r="L21" s="6">
        <f>+SUM(L17:L20)</f>
        <v>737</v>
      </c>
      <c r="N21" s="6">
        <f>+SUM(N17:N20)</f>
        <v>687</v>
      </c>
      <c r="P21" s="6">
        <f>+SUM(P17:P20)</f>
        <v>209</v>
      </c>
      <c r="R21" s="6">
        <f>+SUM(R17:R20)</f>
        <v>203</v>
      </c>
      <c r="T21" s="6">
        <f>+SUM(T17:T20)</f>
        <v>170</v>
      </c>
      <c r="V21" s="6">
        <f>+SUM(V17:V20)</f>
        <v>134</v>
      </c>
    </row>
    <row r="31" spans="1:27" x14ac:dyDescent="0.25">
      <c r="B31" s="1"/>
    </row>
    <row r="32" spans="1:27" x14ac:dyDescent="0.25">
      <c r="B32" s="7"/>
    </row>
    <row r="33" spans="2:2" x14ac:dyDescent="0.25">
      <c r="B33" s="12"/>
    </row>
    <row r="34" spans="2:2" x14ac:dyDescent="0.25">
      <c r="B34" s="63"/>
    </row>
    <row r="35" spans="2:2" x14ac:dyDescent="0.25">
      <c r="B35" s="9"/>
    </row>
    <row r="36" spans="2:2" x14ac:dyDescent="0.25">
      <c r="B36" s="7"/>
    </row>
    <row r="39" spans="2:2" x14ac:dyDescent="0.25">
      <c r="B39" s="2"/>
    </row>
    <row r="45" spans="2:2" x14ac:dyDescent="0.25">
      <c r="B45" s="2"/>
    </row>
    <row r="48" spans="2:2" x14ac:dyDescent="0.25">
      <c r="B48" s="2"/>
    </row>
  </sheetData>
  <mergeCells count="24">
    <mergeCell ref="V11:V12"/>
    <mergeCell ref="T11:T12"/>
    <mergeCell ref="X8:AA10"/>
    <mergeCell ref="B11:B12"/>
    <mergeCell ref="AA11:AA12"/>
    <mergeCell ref="X11:X12"/>
    <mergeCell ref="Y11:Y12"/>
    <mergeCell ref="Z11:Z12"/>
    <mergeCell ref="F11:F12"/>
    <mergeCell ref="D11:D12"/>
    <mergeCell ref="P2:P4"/>
    <mergeCell ref="R2:R4"/>
    <mergeCell ref="T2:T4"/>
    <mergeCell ref="H11:H12"/>
    <mergeCell ref="J11:J12"/>
    <mergeCell ref="L11:L12"/>
    <mergeCell ref="N11:N12"/>
    <mergeCell ref="P11:P12"/>
    <mergeCell ref="R11:R12"/>
    <mergeCell ref="V2:V4"/>
    <mergeCell ref="B2:B4"/>
    <mergeCell ref="D2:J4"/>
    <mergeCell ref="L2:L4"/>
    <mergeCell ref="N2:N3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22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46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21.85546875" bestFit="1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28515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5" width="12" customWidth="1"/>
  </cols>
  <sheetData>
    <row r="2" spans="1:25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9" t="str">
        <f>+'Lead Sheet (R)'!L2</f>
        <v>County Commissioner</v>
      </c>
      <c r="O2" s="140"/>
      <c r="P2" s="141"/>
      <c r="Q2" s="23"/>
      <c r="R2" s="139" t="s">
        <v>115</v>
      </c>
      <c r="S2" s="140"/>
      <c r="T2" s="141"/>
      <c r="U2" s="51"/>
    </row>
    <row r="3" spans="1:25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42" t="str">
        <f>+'Lead Sheet (R)'!L3</f>
        <v>at-Large</v>
      </c>
      <c r="O3" s="95"/>
      <c r="P3" s="144" t="str">
        <f>+'Lead Sheet (R)'!P3</f>
        <v>District 5</v>
      </c>
      <c r="Q3" s="23"/>
      <c r="R3" s="142"/>
      <c r="S3" s="143"/>
      <c r="T3" s="144"/>
      <c r="U3" s="51"/>
    </row>
    <row r="4" spans="1:25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45"/>
      <c r="O4" s="94"/>
      <c r="P4" s="147"/>
      <c r="Q4" s="23"/>
      <c r="R4" s="145"/>
      <c r="S4" s="146"/>
      <c r="T4" s="147"/>
      <c r="U4" s="51"/>
    </row>
    <row r="5" spans="1:25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49"/>
      <c r="N5" s="53"/>
      <c r="O5" s="23"/>
      <c r="P5" s="84"/>
      <c r="Q5" s="23"/>
      <c r="R5" s="52"/>
      <c r="S5" s="52"/>
      <c r="T5" s="52"/>
      <c r="U5" s="52"/>
    </row>
    <row r="6" spans="1:25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43"/>
      <c r="N6" s="44"/>
      <c r="O6" s="23"/>
      <c r="P6" s="44"/>
      <c r="Q6" s="23"/>
      <c r="R6" s="81"/>
      <c r="S6" s="80"/>
      <c r="T6" s="93"/>
      <c r="U6" s="64"/>
    </row>
    <row r="7" spans="1:25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O7" s="35"/>
      <c r="P7" s="36" t="str">
        <f>+'Lead Sheet (R)'!P7</f>
        <v>James</v>
      </c>
      <c r="Q7" s="35"/>
      <c r="R7" s="92" t="s">
        <v>249</v>
      </c>
      <c r="S7" s="132"/>
      <c r="T7" s="90" t="s">
        <v>113</v>
      </c>
    </row>
    <row r="8" spans="1:25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O8" s="35"/>
      <c r="P8" s="36" t="str">
        <f>+'Lead Sheet (R)'!P8</f>
        <v>BERTINO</v>
      </c>
      <c r="Q8" s="35"/>
      <c r="R8" s="92" t="s">
        <v>250</v>
      </c>
      <c r="S8" s="132"/>
      <c r="T8" s="90" t="s">
        <v>112</v>
      </c>
      <c r="V8" s="139" t="s">
        <v>57</v>
      </c>
      <c r="W8" s="140"/>
      <c r="X8" s="140"/>
      <c r="Y8" s="141"/>
    </row>
    <row r="9" spans="1:25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22"/>
      <c r="P9" s="24"/>
      <c r="Q9" s="22"/>
      <c r="R9" s="108"/>
      <c r="S9" s="106"/>
      <c r="T9" s="107"/>
      <c r="U9" s="102"/>
      <c r="V9" s="142"/>
      <c r="W9" s="168"/>
      <c r="X9" s="168"/>
      <c r="Y9" s="144"/>
    </row>
    <row r="10" spans="1:25" ht="5.0999999999999996" customHeight="1" thickBot="1" x14ac:dyDescent="0.3">
      <c r="A10" s="30"/>
      <c r="B10" s="112"/>
      <c r="V10" s="169"/>
      <c r="W10" s="170"/>
      <c r="X10" s="170"/>
      <c r="Y10" s="171"/>
    </row>
    <row r="11" spans="1:25" ht="15" customHeight="1" x14ac:dyDescent="0.25">
      <c r="A11" s="30"/>
      <c r="B11" s="163" t="s">
        <v>73</v>
      </c>
      <c r="C11" s="113"/>
      <c r="D11" s="163" t="s">
        <v>73</v>
      </c>
      <c r="E11" s="113"/>
      <c r="F11" s="163" t="s">
        <v>73</v>
      </c>
      <c r="H11" s="163" t="s">
        <v>73</v>
      </c>
      <c r="I11" s="113"/>
      <c r="J11" s="163" t="s">
        <v>73</v>
      </c>
      <c r="K11" s="113"/>
      <c r="L11" s="163" t="s">
        <v>73</v>
      </c>
      <c r="M11" s="68"/>
      <c r="N11" s="163" t="s">
        <v>73</v>
      </c>
      <c r="P11" s="163" t="s">
        <v>73</v>
      </c>
      <c r="Q11" s="178"/>
      <c r="R11" s="163" t="s">
        <v>73</v>
      </c>
      <c r="T11" s="163" t="s">
        <v>73</v>
      </c>
      <c r="V11" s="172" t="s">
        <v>45</v>
      </c>
      <c r="W11" s="174" t="s">
        <v>3</v>
      </c>
      <c r="X11" s="174" t="s">
        <v>2</v>
      </c>
      <c r="Y11" s="176" t="s">
        <v>72</v>
      </c>
    </row>
    <row r="12" spans="1:25" ht="15.75" thickBot="1" x14ac:dyDescent="0.3">
      <c r="A12" s="30"/>
      <c r="B12" s="164"/>
      <c r="C12" s="113"/>
      <c r="D12" s="164"/>
      <c r="E12" s="113"/>
      <c r="F12" s="164"/>
      <c r="H12" s="164"/>
      <c r="I12" s="113"/>
      <c r="J12" s="164"/>
      <c r="K12" s="113"/>
      <c r="L12" s="164"/>
      <c r="M12" s="68"/>
      <c r="N12" s="164"/>
      <c r="P12" s="164"/>
      <c r="Q12" s="178"/>
      <c r="R12" s="164"/>
      <c r="T12" s="164"/>
      <c r="V12" s="173"/>
      <c r="W12" s="175"/>
      <c r="X12" s="175"/>
      <c r="Y12" s="177"/>
    </row>
    <row r="13" spans="1:25" x14ac:dyDescent="0.25">
      <c r="A13" t="s">
        <v>111</v>
      </c>
      <c r="B13" s="66">
        <v>70</v>
      </c>
      <c r="C13" s="30"/>
      <c r="D13" s="66">
        <v>49</v>
      </c>
      <c r="E13" s="30"/>
      <c r="F13" s="66">
        <v>19</v>
      </c>
      <c r="G13" s="30"/>
      <c r="H13" s="66">
        <v>3</v>
      </c>
      <c r="I13" s="30"/>
      <c r="J13" s="66">
        <v>3</v>
      </c>
      <c r="K13" s="30"/>
      <c r="L13" s="66">
        <v>79</v>
      </c>
      <c r="M13" s="30"/>
      <c r="N13" s="66">
        <v>59</v>
      </c>
      <c r="O13" s="30"/>
      <c r="P13" s="66">
        <v>71</v>
      </c>
      <c r="Q13" s="30"/>
      <c r="R13" s="66">
        <v>75</v>
      </c>
      <c r="S13" s="30"/>
      <c r="T13" s="66">
        <v>73</v>
      </c>
      <c r="U13" s="30"/>
      <c r="V13" s="66">
        <v>88</v>
      </c>
      <c r="W13" s="65">
        <v>9</v>
      </c>
      <c r="X13" s="65">
        <v>18</v>
      </c>
      <c r="Y13" s="66">
        <v>0</v>
      </c>
    </row>
    <row r="14" spans="1:25" ht="15.75" thickBot="1" x14ac:dyDescent="0.3">
      <c r="A14" t="s">
        <v>110</v>
      </c>
      <c r="B14" s="66">
        <v>124</v>
      </c>
      <c r="C14" s="30"/>
      <c r="D14" s="66">
        <v>72</v>
      </c>
      <c r="E14" s="30"/>
      <c r="F14" s="66">
        <v>40</v>
      </c>
      <c r="G14" s="30"/>
      <c r="H14" s="66">
        <v>5</v>
      </c>
      <c r="I14" s="30"/>
      <c r="J14" s="66">
        <v>3</v>
      </c>
      <c r="K14" s="30"/>
      <c r="L14" s="66">
        <v>129</v>
      </c>
      <c r="M14" s="30"/>
      <c r="N14" s="66">
        <v>119</v>
      </c>
      <c r="O14" s="30"/>
      <c r="P14" s="66">
        <v>118</v>
      </c>
      <c r="Q14" s="30"/>
      <c r="R14" s="66">
        <v>121</v>
      </c>
      <c r="S14" s="30"/>
      <c r="T14" s="66">
        <v>116</v>
      </c>
      <c r="U14" s="30"/>
      <c r="V14" s="66">
        <v>137</v>
      </c>
      <c r="W14" s="65">
        <v>17</v>
      </c>
      <c r="X14" s="65">
        <v>33</v>
      </c>
      <c r="Y14" s="66">
        <v>0</v>
      </c>
    </row>
    <row r="15" spans="1:25" s="4" customFormat="1" ht="15.75" thickBot="1" x14ac:dyDescent="0.3">
      <c r="A15" s="7" t="s">
        <v>4</v>
      </c>
      <c r="B15" s="6">
        <f>+SUM(B13:B14)</f>
        <v>194</v>
      </c>
      <c r="C15" s="64"/>
      <c r="D15" s="6">
        <f>+SUM(D13:D14)</f>
        <v>121</v>
      </c>
      <c r="E15" s="64"/>
      <c r="F15" s="6">
        <f>+SUM(F13:F14)</f>
        <v>59</v>
      </c>
      <c r="G15" s="64"/>
      <c r="H15" s="6">
        <f>+SUM(H13:H14)</f>
        <v>8</v>
      </c>
      <c r="I15" s="64"/>
      <c r="J15" s="6">
        <f>+SUM(J13:J14)</f>
        <v>6</v>
      </c>
      <c r="K15" s="64"/>
      <c r="L15" s="6">
        <f>+SUM(L13:L14)</f>
        <v>208</v>
      </c>
      <c r="M15" s="64"/>
      <c r="N15" s="6">
        <f>+SUM(N13:N14)</f>
        <v>178</v>
      </c>
      <c r="O15" s="64"/>
      <c r="P15" s="6">
        <f>+SUM(P13:P14)</f>
        <v>189</v>
      </c>
      <c r="Q15" s="64"/>
      <c r="R15" s="6">
        <f>+SUM(R13:R14)</f>
        <v>196</v>
      </c>
      <c r="S15" s="64"/>
      <c r="T15" s="6">
        <f>+SUM(T13:T14)</f>
        <v>189</v>
      </c>
      <c r="U15" s="64"/>
      <c r="V15" s="6">
        <f>+SUM(V13:V14)</f>
        <v>225</v>
      </c>
      <c r="W15" s="6">
        <f>+SUM(W13:W14)</f>
        <v>26</v>
      </c>
      <c r="X15" s="6">
        <f>+SUM(X13:X14)</f>
        <v>51</v>
      </c>
      <c r="Y15" s="6">
        <f>+SUM(Y13:Y14)</f>
        <v>0</v>
      </c>
    </row>
    <row r="16" spans="1:25" s="110" customFormat="1" x14ac:dyDescent="0.25">
      <c r="A16" s="12" t="s">
        <v>3</v>
      </c>
      <c r="B16" s="120">
        <v>25</v>
      </c>
      <c r="D16" s="120">
        <v>14</v>
      </c>
      <c r="F16" s="120">
        <v>10</v>
      </c>
      <c r="H16" s="120">
        <v>0</v>
      </c>
      <c r="J16" s="120">
        <v>0</v>
      </c>
      <c r="L16" s="120">
        <v>25</v>
      </c>
      <c r="N16" s="120">
        <v>22</v>
      </c>
      <c r="P16" s="120">
        <v>25</v>
      </c>
      <c r="R16" s="120">
        <v>23</v>
      </c>
      <c r="T16" s="120">
        <v>23</v>
      </c>
    </row>
    <row r="17" spans="1:20" s="110" customFormat="1" x14ac:dyDescent="0.25">
      <c r="A17" s="12" t="s">
        <v>2</v>
      </c>
      <c r="B17" s="121">
        <v>40</v>
      </c>
      <c r="D17" s="121">
        <v>35</v>
      </c>
      <c r="F17" s="121">
        <v>4</v>
      </c>
      <c r="H17" s="121">
        <v>2</v>
      </c>
      <c r="J17" s="121">
        <v>2</v>
      </c>
      <c r="L17" s="121">
        <v>45</v>
      </c>
      <c r="N17" s="121">
        <v>44</v>
      </c>
      <c r="P17" s="121">
        <v>42</v>
      </c>
      <c r="R17" s="121">
        <v>41</v>
      </c>
      <c r="T17" s="121">
        <v>42</v>
      </c>
    </row>
    <row r="18" spans="1:20" s="110" customFormat="1" ht="15.75" thickBot="1" x14ac:dyDescent="0.3">
      <c r="A18" s="9" t="s">
        <v>65</v>
      </c>
      <c r="B18" s="122">
        <v>0</v>
      </c>
      <c r="D18" s="122">
        <v>0</v>
      </c>
      <c r="F18" s="122">
        <v>0</v>
      </c>
      <c r="H18" s="122">
        <v>0</v>
      </c>
      <c r="J18" s="122">
        <v>0</v>
      </c>
      <c r="L18" s="122">
        <v>0</v>
      </c>
      <c r="N18" s="122">
        <v>0</v>
      </c>
      <c r="P18" s="122">
        <v>0</v>
      </c>
      <c r="R18" s="122">
        <v>0</v>
      </c>
      <c r="T18" s="122">
        <v>0</v>
      </c>
    </row>
    <row r="19" spans="1:20" s="64" customFormat="1" ht="15.75" thickBot="1" x14ac:dyDescent="0.3">
      <c r="A19" s="119" t="s">
        <v>0</v>
      </c>
      <c r="B19" s="6">
        <f>+SUM(B15:B18)</f>
        <v>259</v>
      </c>
      <c r="D19" s="6">
        <f>+SUM(D15:D18)</f>
        <v>170</v>
      </c>
      <c r="F19" s="6">
        <f>+SUM(F15:F18)</f>
        <v>73</v>
      </c>
      <c r="H19" s="6">
        <f>+SUM(H15:H18)</f>
        <v>10</v>
      </c>
      <c r="J19" s="6">
        <f>+SUM(J15:J18)</f>
        <v>8</v>
      </c>
      <c r="L19" s="6">
        <f>+SUM(L15:L18)</f>
        <v>278</v>
      </c>
      <c r="N19" s="6">
        <f>+SUM(N15:N18)</f>
        <v>244</v>
      </c>
      <c r="P19" s="6">
        <f>+SUM(P15:P18)</f>
        <v>256</v>
      </c>
      <c r="R19" s="6">
        <f>+SUM(R15:R18)</f>
        <v>260</v>
      </c>
      <c r="T19" s="6">
        <f>+SUM(T15:T18)</f>
        <v>254</v>
      </c>
    </row>
    <row r="29" spans="1:20" x14ac:dyDescent="0.25">
      <c r="B29" s="1"/>
      <c r="D29" s="1"/>
    </row>
    <row r="30" spans="1:20" x14ac:dyDescent="0.25">
      <c r="B30" s="7"/>
      <c r="D30" s="7"/>
    </row>
    <row r="31" spans="1:20" x14ac:dyDescent="0.25">
      <c r="B31" s="12"/>
      <c r="D31" s="12"/>
    </row>
    <row r="32" spans="1:20" x14ac:dyDescent="0.25">
      <c r="B32" s="63"/>
      <c r="D32" s="63"/>
    </row>
    <row r="33" spans="2:4" x14ac:dyDescent="0.25">
      <c r="B33" s="9"/>
      <c r="D33" s="9"/>
    </row>
    <row r="34" spans="2:4" x14ac:dyDescent="0.25">
      <c r="B34" s="7"/>
      <c r="D34" s="7"/>
    </row>
    <row r="37" spans="2:4" x14ac:dyDescent="0.25">
      <c r="B37" s="2"/>
      <c r="D37" s="2"/>
    </row>
    <row r="43" spans="2:4" x14ac:dyDescent="0.25">
      <c r="B43" s="2"/>
      <c r="D43" s="2"/>
    </row>
    <row r="46" spans="2:4" x14ac:dyDescent="0.25">
      <c r="B46" s="2"/>
      <c r="D46" s="2"/>
    </row>
  </sheetData>
  <mergeCells count="23">
    <mergeCell ref="B2:B4"/>
    <mergeCell ref="D2:J4"/>
    <mergeCell ref="L2:L4"/>
    <mergeCell ref="P11:P12"/>
    <mergeCell ref="Q11:Q12"/>
    <mergeCell ref="N11:N12"/>
    <mergeCell ref="V8:Y10"/>
    <mergeCell ref="B11:B12"/>
    <mergeCell ref="D11:D12"/>
    <mergeCell ref="J11:J12"/>
    <mergeCell ref="F11:F12"/>
    <mergeCell ref="L11:L12"/>
    <mergeCell ref="H11:H12"/>
    <mergeCell ref="Y11:Y12"/>
    <mergeCell ref="W11:W12"/>
    <mergeCell ref="X11:X12"/>
    <mergeCell ref="V11:V12"/>
    <mergeCell ref="T11:T12"/>
    <mergeCell ref="N2:P2"/>
    <mergeCell ref="N3:N4"/>
    <mergeCell ref="P3:P4"/>
    <mergeCell ref="R2:T4"/>
    <mergeCell ref="R11:R12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6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8.5703125" bestFit="1" customWidth="1"/>
    <col min="2" max="2" width="14.140625" customWidth="1"/>
    <col min="3" max="3" width="1.7109375" customWidth="1"/>
    <col min="4" max="4" width="14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7" width="12" customWidth="1"/>
  </cols>
  <sheetData>
    <row r="2" spans="1:27" s="23" customFormat="1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V2" s="136" t="str">
        <f>+'Lead Sheet (D)'!Z2</f>
        <v>County Commissioner</v>
      </c>
    </row>
    <row r="3" spans="1:27" s="23" customFormat="1" x14ac:dyDescent="0.25">
      <c r="A3" s="228"/>
      <c r="B3" s="142"/>
      <c r="C3" s="143"/>
      <c r="D3" s="143"/>
      <c r="E3" s="143"/>
      <c r="F3" s="144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V3" s="137"/>
    </row>
    <row r="4" spans="1:27" s="23" customFormat="1" x14ac:dyDescent="0.25">
      <c r="A4" s="228"/>
      <c r="B4" s="145"/>
      <c r="C4" s="146"/>
      <c r="D4" s="146"/>
      <c r="E4" s="146"/>
      <c r="F4" s="147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V4" s="128" t="str">
        <f>+'Lead Sheet (D)'!Z3</f>
        <v>at-Large</v>
      </c>
    </row>
    <row r="5" spans="1:27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V5" s="51"/>
    </row>
    <row r="6" spans="1:27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97"/>
      <c r="V6" s="126"/>
      <c r="W6" s="97"/>
    </row>
    <row r="7" spans="1:27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98"/>
      <c r="V7" s="124" t="str">
        <f>+'Lead Sheet (D)'!Z7</f>
        <v>Kim</v>
      </c>
      <c r="W7" s="98"/>
    </row>
    <row r="8" spans="1:27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98"/>
      <c r="V8" s="124" t="str">
        <f>+'Lead Sheet (D)'!Z8</f>
        <v>O'BRIEN</v>
      </c>
      <c r="W8" s="98"/>
      <c r="X8" s="139" t="s">
        <v>57</v>
      </c>
      <c r="Y8" s="140"/>
      <c r="Z8" s="140"/>
      <c r="AA8" s="141"/>
    </row>
    <row r="9" spans="1:27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97"/>
      <c r="V9" s="200"/>
      <c r="W9" s="97"/>
      <c r="X9" s="142"/>
      <c r="Y9" s="168"/>
      <c r="Z9" s="168"/>
      <c r="AA9" s="144"/>
    </row>
    <row r="10" spans="1:27" ht="5.0999999999999996" customHeight="1" thickBot="1" x14ac:dyDescent="0.3">
      <c r="A10" s="30"/>
      <c r="B10" s="117"/>
      <c r="X10" s="169"/>
      <c r="Y10" s="170"/>
      <c r="Z10" s="170"/>
      <c r="AA10" s="171"/>
    </row>
    <row r="11" spans="1:27" s="30" customFormat="1" ht="15" customHeight="1" x14ac:dyDescent="0.25"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78"/>
      <c r="J11" s="163" t="s">
        <v>73</v>
      </c>
      <c r="L11" s="163" t="s">
        <v>73</v>
      </c>
      <c r="N11" s="163" t="s">
        <v>73</v>
      </c>
      <c r="O11" s="178"/>
      <c r="P11" s="163" t="s">
        <v>73</v>
      </c>
      <c r="R11" s="163" t="s">
        <v>73</v>
      </c>
      <c r="T11" s="163" t="s">
        <v>73</v>
      </c>
      <c r="V11" s="163" t="s">
        <v>73</v>
      </c>
      <c r="X11" s="172" t="s">
        <v>45</v>
      </c>
      <c r="Y11" s="174" t="s">
        <v>3</v>
      </c>
      <c r="Z11" s="174" t="s">
        <v>2</v>
      </c>
      <c r="AA11" s="176" t="s">
        <v>72</v>
      </c>
    </row>
    <row r="12" spans="1:27" s="30" customFormat="1" ht="15.75" thickBot="1" x14ac:dyDescent="0.3">
      <c r="B12" s="164"/>
      <c r="C12" s="118"/>
      <c r="D12" s="164"/>
      <c r="E12" s="118"/>
      <c r="F12" s="164"/>
      <c r="H12" s="164"/>
      <c r="I12" s="178"/>
      <c r="J12" s="164"/>
      <c r="L12" s="164"/>
      <c r="N12" s="164"/>
      <c r="O12" s="178"/>
      <c r="P12" s="164"/>
      <c r="R12" s="164"/>
      <c r="T12" s="164"/>
      <c r="V12" s="164"/>
      <c r="X12" s="173"/>
      <c r="Y12" s="175"/>
      <c r="Z12" s="175"/>
      <c r="AA12" s="177"/>
    </row>
    <row r="13" spans="1:27" x14ac:dyDescent="0.25">
      <c r="A13" t="s">
        <v>103</v>
      </c>
      <c r="B13" s="66">
        <v>1</v>
      </c>
      <c r="C13" s="30"/>
      <c r="D13" s="66">
        <v>76</v>
      </c>
      <c r="E13" s="30"/>
      <c r="F13" s="66">
        <v>6</v>
      </c>
      <c r="G13" s="30"/>
      <c r="H13" s="66">
        <v>8</v>
      </c>
      <c r="I13" s="30"/>
      <c r="J13" s="66">
        <v>59</v>
      </c>
      <c r="K13" s="30"/>
      <c r="L13" s="66">
        <v>11</v>
      </c>
      <c r="M13" s="30"/>
      <c r="N13" s="66">
        <v>20</v>
      </c>
      <c r="O13" s="30"/>
      <c r="P13" s="66">
        <v>51</v>
      </c>
      <c r="Q13" s="30"/>
      <c r="R13" s="66">
        <v>2</v>
      </c>
      <c r="S13" s="30"/>
      <c r="T13" s="66">
        <v>10</v>
      </c>
      <c r="U13" s="30"/>
      <c r="V13" s="66">
        <v>72</v>
      </c>
      <c r="W13" s="30"/>
      <c r="X13" s="66">
        <v>86</v>
      </c>
      <c r="Y13" s="65">
        <v>3</v>
      </c>
      <c r="Z13" s="65">
        <v>70</v>
      </c>
      <c r="AA13" s="66">
        <v>6</v>
      </c>
    </row>
    <row r="14" spans="1:27" x14ac:dyDescent="0.25">
      <c r="A14" t="s">
        <v>102</v>
      </c>
      <c r="B14" s="66">
        <v>0</v>
      </c>
      <c r="C14" s="30"/>
      <c r="D14" s="66">
        <v>18</v>
      </c>
      <c r="E14" s="30"/>
      <c r="F14" s="66">
        <v>0</v>
      </c>
      <c r="G14" s="30"/>
      <c r="H14" s="66">
        <v>2</v>
      </c>
      <c r="I14" s="30"/>
      <c r="J14" s="66">
        <v>14</v>
      </c>
      <c r="K14" s="30"/>
      <c r="L14" s="66">
        <v>3</v>
      </c>
      <c r="M14" s="30"/>
      <c r="N14" s="66">
        <v>11</v>
      </c>
      <c r="O14" s="30"/>
      <c r="P14" s="66">
        <v>4</v>
      </c>
      <c r="Q14" s="30"/>
      <c r="R14" s="66">
        <v>1</v>
      </c>
      <c r="S14" s="30"/>
      <c r="T14" s="66">
        <v>1</v>
      </c>
      <c r="U14" s="30"/>
      <c r="V14" s="66">
        <v>19</v>
      </c>
      <c r="W14" s="30"/>
      <c r="X14" s="66">
        <v>19</v>
      </c>
      <c r="Y14" s="65">
        <v>0</v>
      </c>
      <c r="Z14" s="65">
        <v>27</v>
      </c>
      <c r="AA14" s="66">
        <v>2</v>
      </c>
    </row>
    <row r="15" spans="1:27" x14ac:dyDescent="0.25">
      <c r="A15" t="s">
        <v>101</v>
      </c>
      <c r="B15" s="66">
        <v>0</v>
      </c>
      <c r="C15" s="30"/>
      <c r="D15" s="66">
        <v>54</v>
      </c>
      <c r="E15" s="30"/>
      <c r="F15" s="66">
        <v>0</v>
      </c>
      <c r="G15" s="30"/>
      <c r="H15" s="66">
        <v>9</v>
      </c>
      <c r="I15" s="30"/>
      <c r="J15" s="66">
        <v>34</v>
      </c>
      <c r="K15" s="30"/>
      <c r="L15" s="66">
        <v>8</v>
      </c>
      <c r="M15" s="30"/>
      <c r="N15" s="66">
        <v>13</v>
      </c>
      <c r="O15" s="30"/>
      <c r="P15" s="66">
        <v>31</v>
      </c>
      <c r="Q15" s="30"/>
      <c r="R15" s="66">
        <v>1</v>
      </c>
      <c r="S15" s="30"/>
      <c r="T15" s="66">
        <v>6</v>
      </c>
      <c r="U15" s="30"/>
      <c r="V15" s="66">
        <v>41</v>
      </c>
      <c r="W15" s="30"/>
      <c r="X15" s="66">
        <v>57</v>
      </c>
      <c r="Y15" s="65">
        <v>0</v>
      </c>
      <c r="Z15" s="65">
        <v>29</v>
      </c>
      <c r="AA15" s="66">
        <v>2</v>
      </c>
    </row>
    <row r="16" spans="1:27" x14ac:dyDescent="0.25">
      <c r="A16" t="s">
        <v>100</v>
      </c>
      <c r="B16" s="66">
        <v>0</v>
      </c>
      <c r="C16" s="30"/>
      <c r="D16" s="66">
        <v>38</v>
      </c>
      <c r="E16" s="30"/>
      <c r="F16" s="66">
        <v>0</v>
      </c>
      <c r="G16" s="30"/>
      <c r="H16" s="66">
        <v>3</v>
      </c>
      <c r="I16" s="30"/>
      <c r="J16" s="66">
        <v>24</v>
      </c>
      <c r="K16" s="30"/>
      <c r="L16" s="66">
        <v>9</v>
      </c>
      <c r="M16" s="30"/>
      <c r="N16" s="66">
        <v>11</v>
      </c>
      <c r="O16" s="30"/>
      <c r="P16" s="66">
        <v>24</v>
      </c>
      <c r="Q16" s="30"/>
      <c r="R16" s="66">
        <v>1</v>
      </c>
      <c r="S16" s="30"/>
      <c r="T16" s="66">
        <v>2</v>
      </c>
      <c r="U16" s="30"/>
      <c r="V16" s="66">
        <v>33</v>
      </c>
      <c r="W16" s="30"/>
      <c r="X16" s="66">
        <v>42</v>
      </c>
      <c r="Y16" s="65">
        <v>5</v>
      </c>
      <c r="Z16" s="65">
        <v>30</v>
      </c>
      <c r="AA16" s="66">
        <v>2</v>
      </c>
    </row>
    <row r="17" spans="1:27" x14ac:dyDescent="0.25">
      <c r="A17" t="s">
        <v>99</v>
      </c>
      <c r="B17" s="66">
        <v>1</v>
      </c>
      <c r="C17" s="30"/>
      <c r="D17" s="66">
        <v>28</v>
      </c>
      <c r="E17" s="30"/>
      <c r="F17" s="66">
        <v>4</v>
      </c>
      <c r="G17" s="30"/>
      <c r="H17" s="66">
        <v>9</v>
      </c>
      <c r="I17" s="30"/>
      <c r="J17" s="66">
        <v>12</v>
      </c>
      <c r="K17" s="30"/>
      <c r="L17" s="66">
        <v>7</v>
      </c>
      <c r="M17" s="30"/>
      <c r="N17" s="66">
        <v>13</v>
      </c>
      <c r="O17" s="30"/>
      <c r="P17" s="66">
        <v>9</v>
      </c>
      <c r="Q17" s="30"/>
      <c r="R17" s="66">
        <v>1</v>
      </c>
      <c r="S17" s="30"/>
      <c r="T17" s="66">
        <v>6</v>
      </c>
      <c r="U17" s="30"/>
      <c r="V17" s="66">
        <v>24</v>
      </c>
      <c r="W17" s="30"/>
      <c r="X17" s="66">
        <v>34</v>
      </c>
      <c r="Y17" s="65">
        <v>2</v>
      </c>
      <c r="Z17" s="65">
        <v>45</v>
      </c>
      <c r="AA17" s="66">
        <v>4</v>
      </c>
    </row>
    <row r="18" spans="1:27" x14ac:dyDescent="0.25">
      <c r="A18" t="s">
        <v>98</v>
      </c>
      <c r="B18" s="66">
        <v>0</v>
      </c>
      <c r="C18" s="30"/>
      <c r="D18" s="66">
        <v>63</v>
      </c>
      <c r="E18" s="30"/>
      <c r="F18" s="66">
        <v>0</v>
      </c>
      <c r="G18" s="30"/>
      <c r="H18" s="66">
        <v>14</v>
      </c>
      <c r="I18" s="30"/>
      <c r="J18" s="66">
        <v>28</v>
      </c>
      <c r="K18" s="30"/>
      <c r="L18" s="66">
        <v>15</v>
      </c>
      <c r="M18" s="30"/>
      <c r="N18" s="66">
        <v>28</v>
      </c>
      <c r="O18" s="30"/>
      <c r="P18" s="66">
        <v>19</v>
      </c>
      <c r="Q18" s="30"/>
      <c r="R18" s="66">
        <v>0</v>
      </c>
      <c r="S18" s="30"/>
      <c r="T18" s="66">
        <v>10</v>
      </c>
      <c r="U18" s="30"/>
      <c r="V18" s="66">
        <v>37</v>
      </c>
      <c r="W18" s="30"/>
      <c r="X18" s="66">
        <v>67</v>
      </c>
      <c r="Y18" s="65">
        <v>2</v>
      </c>
      <c r="Z18" s="65">
        <v>70</v>
      </c>
      <c r="AA18" s="66">
        <v>2</v>
      </c>
    </row>
    <row r="19" spans="1:27" x14ac:dyDescent="0.25">
      <c r="A19" s="12" t="s">
        <v>97</v>
      </c>
      <c r="B19" s="66">
        <v>0</v>
      </c>
      <c r="C19" s="30"/>
      <c r="D19" s="66">
        <v>14</v>
      </c>
      <c r="E19" s="30"/>
      <c r="F19" s="66">
        <v>3</v>
      </c>
      <c r="G19" s="30"/>
      <c r="H19" s="66">
        <v>4</v>
      </c>
      <c r="I19" s="30"/>
      <c r="J19" s="66">
        <v>8</v>
      </c>
      <c r="K19" s="30"/>
      <c r="L19" s="66">
        <v>4</v>
      </c>
      <c r="M19" s="30"/>
      <c r="N19" s="66">
        <v>6</v>
      </c>
      <c r="O19" s="30"/>
      <c r="P19" s="66">
        <v>6</v>
      </c>
      <c r="Q19" s="30"/>
      <c r="R19" s="66">
        <v>0</v>
      </c>
      <c r="S19" s="30"/>
      <c r="T19" s="66">
        <v>6</v>
      </c>
      <c r="U19" s="30"/>
      <c r="V19" s="66">
        <v>12</v>
      </c>
      <c r="W19" s="30"/>
      <c r="X19" s="66">
        <v>21</v>
      </c>
      <c r="Y19" s="65">
        <v>0</v>
      </c>
      <c r="Z19" s="65">
        <v>16</v>
      </c>
      <c r="AA19" s="66">
        <v>8</v>
      </c>
    </row>
    <row r="20" spans="1:27" x14ac:dyDescent="0.25">
      <c r="A20" s="12" t="s">
        <v>96</v>
      </c>
      <c r="B20" s="66">
        <v>0</v>
      </c>
      <c r="C20" s="30"/>
      <c r="D20" s="66">
        <v>79</v>
      </c>
      <c r="E20" s="30"/>
      <c r="F20" s="66">
        <v>7</v>
      </c>
      <c r="G20" s="30"/>
      <c r="H20" s="66">
        <v>20</v>
      </c>
      <c r="I20" s="30"/>
      <c r="J20" s="66">
        <v>51</v>
      </c>
      <c r="K20" s="30"/>
      <c r="L20" s="66">
        <v>16</v>
      </c>
      <c r="M20" s="30"/>
      <c r="N20" s="66">
        <v>22</v>
      </c>
      <c r="O20" s="30"/>
      <c r="P20" s="66">
        <v>44</v>
      </c>
      <c r="Q20" s="30"/>
      <c r="R20" s="66">
        <v>4</v>
      </c>
      <c r="S20" s="30"/>
      <c r="T20" s="66">
        <v>10</v>
      </c>
      <c r="U20" s="30"/>
      <c r="V20" s="66">
        <v>66</v>
      </c>
      <c r="W20" s="30"/>
      <c r="X20" s="66">
        <v>96</v>
      </c>
      <c r="Y20" s="65">
        <v>8</v>
      </c>
      <c r="Z20" s="65">
        <v>41</v>
      </c>
      <c r="AA20" s="66">
        <v>0</v>
      </c>
    </row>
    <row r="21" spans="1:27" x14ac:dyDescent="0.25">
      <c r="A21" s="12" t="s">
        <v>95</v>
      </c>
      <c r="B21" s="66">
        <v>0</v>
      </c>
      <c r="C21" s="30"/>
      <c r="D21" s="66">
        <v>5</v>
      </c>
      <c r="E21" s="30"/>
      <c r="F21" s="66">
        <v>3</v>
      </c>
      <c r="G21" s="30"/>
      <c r="H21" s="66">
        <v>2</v>
      </c>
      <c r="I21" s="30"/>
      <c r="J21" s="66">
        <v>5</v>
      </c>
      <c r="K21" s="30"/>
      <c r="L21" s="66">
        <v>2</v>
      </c>
      <c r="M21" s="30"/>
      <c r="N21" s="66">
        <v>4</v>
      </c>
      <c r="O21" s="30"/>
      <c r="P21" s="66">
        <v>2</v>
      </c>
      <c r="Q21" s="30"/>
      <c r="R21" s="66">
        <v>0</v>
      </c>
      <c r="S21" s="30"/>
      <c r="T21" s="66">
        <v>3</v>
      </c>
      <c r="U21" s="30"/>
      <c r="V21" s="66">
        <v>6</v>
      </c>
      <c r="W21" s="30"/>
      <c r="X21" s="66">
        <v>10</v>
      </c>
      <c r="Y21" s="65">
        <v>1</v>
      </c>
      <c r="Z21" s="65">
        <v>15</v>
      </c>
      <c r="AA21" s="66">
        <v>0</v>
      </c>
    </row>
    <row r="22" spans="1:27" x14ac:dyDescent="0.25">
      <c r="A22" s="9" t="s">
        <v>94</v>
      </c>
      <c r="B22" s="66">
        <v>0</v>
      </c>
      <c r="C22" s="30"/>
      <c r="D22" s="66">
        <v>35</v>
      </c>
      <c r="E22" s="30"/>
      <c r="F22" s="66">
        <v>3</v>
      </c>
      <c r="G22" s="30"/>
      <c r="H22" s="66">
        <v>5</v>
      </c>
      <c r="I22" s="30"/>
      <c r="J22" s="66">
        <v>22</v>
      </c>
      <c r="K22" s="30"/>
      <c r="L22" s="66">
        <v>7</v>
      </c>
      <c r="M22" s="30"/>
      <c r="N22" s="66">
        <v>12</v>
      </c>
      <c r="O22" s="30"/>
      <c r="P22" s="66">
        <v>16</v>
      </c>
      <c r="Q22" s="30"/>
      <c r="R22" s="66">
        <v>3</v>
      </c>
      <c r="S22" s="30"/>
      <c r="T22" s="66">
        <v>3</v>
      </c>
      <c r="U22" s="30"/>
      <c r="V22" s="66">
        <v>26</v>
      </c>
      <c r="W22" s="30"/>
      <c r="X22" s="66">
        <v>38</v>
      </c>
      <c r="Y22" s="65">
        <v>2</v>
      </c>
      <c r="Z22" s="65">
        <v>18</v>
      </c>
      <c r="AA22" s="66">
        <v>0</v>
      </c>
    </row>
    <row r="23" spans="1:27" x14ac:dyDescent="0.25">
      <c r="A23" t="s">
        <v>93</v>
      </c>
      <c r="B23" s="66">
        <v>0</v>
      </c>
      <c r="C23" s="30"/>
      <c r="D23" s="66">
        <v>54</v>
      </c>
      <c r="E23" s="30"/>
      <c r="F23" s="66">
        <v>2</v>
      </c>
      <c r="G23" s="30"/>
      <c r="H23" s="66">
        <v>8</v>
      </c>
      <c r="I23" s="30"/>
      <c r="J23" s="66">
        <v>29</v>
      </c>
      <c r="K23" s="30"/>
      <c r="L23" s="66">
        <v>13</v>
      </c>
      <c r="M23" s="30"/>
      <c r="N23" s="66">
        <v>24</v>
      </c>
      <c r="O23" s="30"/>
      <c r="P23" s="66">
        <v>16</v>
      </c>
      <c r="Q23" s="30"/>
      <c r="R23" s="66">
        <v>5</v>
      </c>
      <c r="S23" s="30"/>
      <c r="T23" s="66">
        <v>9</v>
      </c>
      <c r="U23" s="30"/>
      <c r="V23" s="66">
        <v>40</v>
      </c>
      <c r="W23" s="30"/>
      <c r="X23" s="66">
        <v>64</v>
      </c>
      <c r="Y23" s="65">
        <v>5</v>
      </c>
      <c r="Z23" s="65">
        <v>92</v>
      </c>
      <c r="AA23" s="66">
        <v>3</v>
      </c>
    </row>
    <row r="24" spans="1:27" x14ac:dyDescent="0.25">
      <c r="A24" t="s">
        <v>92</v>
      </c>
      <c r="B24" s="66">
        <v>1</v>
      </c>
      <c r="C24" s="30"/>
      <c r="D24" s="66">
        <v>8</v>
      </c>
      <c r="E24" s="30"/>
      <c r="F24" s="66">
        <v>2</v>
      </c>
      <c r="G24" s="30"/>
      <c r="H24" s="66">
        <v>4</v>
      </c>
      <c r="I24" s="30"/>
      <c r="J24" s="66">
        <v>6</v>
      </c>
      <c r="K24" s="30"/>
      <c r="L24" s="66">
        <v>2</v>
      </c>
      <c r="M24" s="30"/>
      <c r="N24" s="66">
        <v>5</v>
      </c>
      <c r="O24" s="30"/>
      <c r="P24" s="66">
        <v>4</v>
      </c>
      <c r="Q24" s="30"/>
      <c r="R24" s="66">
        <v>2</v>
      </c>
      <c r="S24" s="30"/>
      <c r="T24" s="66">
        <v>1</v>
      </c>
      <c r="U24" s="30"/>
      <c r="V24" s="66">
        <v>10</v>
      </c>
      <c r="W24" s="30"/>
      <c r="X24" s="66">
        <v>14</v>
      </c>
      <c r="Y24" s="65">
        <v>1</v>
      </c>
      <c r="Z24" s="65">
        <v>22</v>
      </c>
      <c r="AA24" s="66">
        <v>3</v>
      </c>
    </row>
    <row r="25" spans="1:27" x14ac:dyDescent="0.25">
      <c r="A25" t="s">
        <v>91</v>
      </c>
      <c r="B25" s="66">
        <v>1</v>
      </c>
      <c r="C25" s="30"/>
      <c r="D25" s="66">
        <v>26</v>
      </c>
      <c r="E25" s="30"/>
      <c r="F25" s="66">
        <v>3</v>
      </c>
      <c r="G25" s="30"/>
      <c r="H25" s="66">
        <v>3</v>
      </c>
      <c r="I25" s="30"/>
      <c r="J25" s="66">
        <v>20</v>
      </c>
      <c r="K25" s="30"/>
      <c r="L25" s="66">
        <v>6</v>
      </c>
      <c r="M25" s="30"/>
      <c r="N25" s="66">
        <v>4</v>
      </c>
      <c r="O25" s="30"/>
      <c r="P25" s="66">
        <v>19</v>
      </c>
      <c r="Q25" s="30"/>
      <c r="R25" s="66">
        <v>2</v>
      </c>
      <c r="S25" s="30"/>
      <c r="T25" s="66">
        <v>5</v>
      </c>
      <c r="U25" s="30"/>
      <c r="V25" s="66">
        <v>19</v>
      </c>
      <c r="W25" s="30"/>
      <c r="X25" s="66">
        <v>32</v>
      </c>
      <c r="Y25" s="65">
        <v>2</v>
      </c>
      <c r="Z25" s="65">
        <v>23</v>
      </c>
      <c r="AA25" s="66">
        <v>0</v>
      </c>
    </row>
    <row r="26" spans="1:27" x14ac:dyDescent="0.25">
      <c r="A26" t="s">
        <v>90</v>
      </c>
      <c r="B26" s="66">
        <v>1</v>
      </c>
      <c r="C26" s="30"/>
      <c r="D26" s="66">
        <v>85</v>
      </c>
      <c r="E26" s="30"/>
      <c r="F26" s="66">
        <v>2</v>
      </c>
      <c r="G26" s="30"/>
      <c r="H26" s="66">
        <v>13</v>
      </c>
      <c r="I26" s="30"/>
      <c r="J26" s="66">
        <v>55</v>
      </c>
      <c r="K26" s="30"/>
      <c r="L26" s="66">
        <v>12</v>
      </c>
      <c r="M26" s="30"/>
      <c r="N26" s="66">
        <v>26</v>
      </c>
      <c r="O26" s="30"/>
      <c r="P26" s="66">
        <v>43</v>
      </c>
      <c r="Q26" s="30"/>
      <c r="R26" s="66">
        <v>6</v>
      </c>
      <c r="S26" s="30"/>
      <c r="T26" s="66">
        <v>8</v>
      </c>
      <c r="U26" s="30"/>
      <c r="V26" s="66">
        <v>72</v>
      </c>
      <c r="W26" s="30"/>
      <c r="X26" s="66">
        <v>89</v>
      </c>
      <c r="Y26" s="65">
        <v>14</v>
      </c>
      <c r="Z26" s="65">
        <v>27</v>
      </c>
      <c r="AA26" s="66">
        <v>5</v>
      </c>
    </row>
    <row r="27" spans="1:27" x14ac:dyDescent="0.25">
      <c r="A27" t="s">
        <v>89</v>
      </c>
      <c r="B27" s="66">
        <v>2</v>
      </c>
      <c r="C27" s="30"/>
      <c r="D27" s="66">
        <v>16</v>
      </c>
      <c r="E27" s="30"/>
      <c r="F27" s="66">
        <v>0</v>
      </c>
      <c r="G27" s="30"/>
      <c r="H27" s="66">
        <v>2</v>
      </c>
      <c r="I27" s="30"/>
      <c r="J27" s="66">
        <v>13</v>
      </c>
      <c r="K27" s="30"/>
      <c r="L27" s="66">
        <v>3</v>
      </c>
      <c r="M27" s="30"/>
      <c r="N27" s="66">
        <v>5</v>
      </c>
      <c r="O27" s="30"/>
      <c r="P27" s="66">
        <v>7</v>
      </c>
      <c r="Q27" s="30"/>
      <c r="R27" s="66">
        <v>0</v>
      </c>
      <c r="S27" s="30"/>
      <c r="T27" s="66">
        <v>4</v>
      </c>
      <c r="U27" s="30"/>
      <c r="V27" s="66">
        <v>15</v>
      </c>
      <c r="W27" s="30"/>
      <c r="X27" s="66">
        <v>21</v>
      </c>
      <c r="Y27" s="65">
        <v>1</v>
      </c>
      <c r="Z27" s="65">
        <v>23</v>
      </c>
      <c r="AA27" s="66">
        <v>0</v>
      </c>
    </row>
    <row r="28" spans="1:27" x14ac:dyDescent="0.25">
      <c r="A28" t="s">
        <v>88</v>
      </c>
      <c r="B28" s="66">
        <v>2</v>
      </c>
      <c r="C28" s="30"/>
      <c r="D28" s="66">
        <v>11</v>
      </c>
      <c r="E28" s="30"/>
      <c r="F28" s="66">
        <v>0</v>
      </c>
      <c r="G28" s="30"/>
      <c r="H28" s="66">
        <v>3</v>
      </c>
      <c r="I28" s="30"/>
      <c r="J28" s="66">
        <v>7</v>
      </c>
      <c r="K28" s="30"/>
      <c r="L28" s="66">
        <v>2</v>
      </c>
      <c r="M28" s="30"/>
      <c r="N28" s="66">
        <v>6</v>
      </c>
      <c r="O28" s="30"/>
      <c r="P28" s="66">
        <v>5</v>
      </c>
      <c r="Q28" s="30"/>
      <c r="R28" s="66">
        <v>2</v>
      </c>
      <c r="S28" s="30"/>
      <c r="T28" s="66">
        <v>2</v>
      </c>
      <c r="U28" s="30"/>
      <c r="V28" s="66">
        <v>11</v>
      </c>
      <c r="W28" s="30"/>
      <c r="X28" s="66">
        <v>19</v>
      </c>
      <c r="Y28" s="65">
        <v>1</v>
      </c>
      <c r="Z28" s="65">
        <v>18</v>
      </c>
      <c r="AA28" s="66">
        <v>3</v>
      </c>
    </row>
    <row r="29" spans="1:27" x14ac:dyDescent="0.25">
      <c r="A29" t="s">
        <v>87</v>
      </c>
      <c r="B29" s="66">
        <v>1</v>
      </c>
      <c r="C29" s="30"/>
      <c r="D29" s="66">
        <v>31</v>
      </c>
      <c r="E29" s="30"/>
      <c r="F29" s="66">
        <v>3</v>
      </c>
      <c r="G29" s="30"/>
      <c r="H29" s="66">
        <v>4</v>
      </c>
      <c r="I29" s="30"/>
      <c r="J29" s="66">
        <v>25</v>
      </c>
      <c r="K29" s="30"/>
      <c r="L29" s="66">
        <v>4</v>
      </c>
      <c r="M29" s="30"/>
      <c r="N29" s="66">
        <v>17</v>
      </c>
      <c r="O29" s="30"/>
      <c r="P29" s="66">
        <v>13</v>
      </c>
      <c r="Q29" s="30"/>
      <c r="R29" s="66">
        <v>2</v>
      </c>
      <c r="S29" s="30"/>
      <c r="T29" s="66">
        <v>5</v>
      </c>
      <c r="U29" s="30"/>
      <c r="V29" s="66">
        <v>29</v>
      </c>
      <c r="W29" s="30"/>
      <c r="X29" s="66">
        <v>38</v>
      </c>
      <c r="Y29" s="65">
        <v>7</v>
      </c>
      <c r="Z29" s="65">
        <v>43</v>
      </c>
      <c r="AA29" s="66">
        <v>2</v>
      </c>
    </row>
    <row r="30" spans="1:27" x14ac:dyDescent="0.25">
      <c r="A30" t="s">
        <v>86</v>
      </c>
      <c r="B30" s="66">
        <v>1</v>
      </c>
      <c r="C30" s="30"/>
      <c r="D30" s="66">
        <v>17</v>
      </c>
      <c r="E30" s="30"/>
      <c r="F30" s="66">
        <v>3</v>
      </c>
      <c r="G30" s="30"/>
      <c r="H30" s="66">
        <v>5</v>
      </c>
      <c r="I30" s="30"/>
      <c r="J30" s="66">
        <v>13</v>
      </c>
      <c r="K30" s="30"/>
      <c r="L30" s="66">
        <v>2</v>
      </c>
      <c r="M30" s="30"/>
      <c r="N30" s="66">
        <v>8</v>
      </c>
      <c r="O30" s="30"/>
      <c r="P30" s="66">
        <v>8</v>
      </c>
      <c r="Q30" s="30"/>
      <c r="R30" s="66">
        <v>0</v>
      </c>
      <c r="S30" s="30"/>
      <c r="T30" s="66">
        <v>5</v>
      </c>
      <c r="U30" s="30"/>
      <c r="V30" s="66">
        <v>19</v>
      </c>
      <c r="W30" s="30"/>
      <c r="X30" s="66">
        <v>24</v>
      </c>
      <c r="Y30" s="65">
        <v>1</v>
      </c>
      <c r="Z30" s="65">
        <v>39</v>
      </c>
      <c r="AA30" s="66">
        <v>0</v>
      </c>
    </row>
    <row r="31" spans="1:27" x14ac:dyDescent="0.25">
      <c r="A31" t="s">
        <v>85</v>
      </c>
      <c r="B31" s="66">
        <v>0</v>
      </c>
      <c r="C31" s="30"/>
      <c r="D31" s="66">
        <v>21</v>
      </c>
      <c r="E31" s="30"/>
      <c r="F31" s="66">
        <v>3</v>
      </c>
      <c r="G31" s="30"/>
      <c r="H31" s="66">
        <v>0</v>
      </c>
      <c r="I31" s="30"/>
      <c r="J31" s="66">
        <v>19</v>
      </c>
      <c r="K31" s="30"/>
      <c r="L31" s="66">
        <v>2</v>
      </c>
      <c r="M31" s="30"/>
      <c r="N31" s="66">
        <v>12</v>
      </c>
      <c r="O31" s="30"/>
      <c r="P31" s="66">
        <v>6</v>
      </c>
      <c r="Q31" s="30"/>
      <c r="R31" s="66">
        <v>3</v>
      </c>
      <c r="S31" s="30"/>
      <c r="T31" s="66">
        <v>4</v>
      </c>
      <c r="U31" s="30"/>
      <c r="V31" s="66">
        <v>21</v>
      </c>
      <c r="W31" s="30"/>
      <c r="X31" s="66">
        <v>28</v>
      </c>
      <c r="Y31" s="65">
        <v>1</v>
      </c>
      <c r="Z31" s="65">
        <v>20</v>
      </c>
      <c r="AA31" s="66">
        <v>0</v>
      </c>
    </row>
    <row r="32" spans="1:27" x14ac:dyDescent="0.25">
      <c r="A32" t="s">
        <v>84</v>
      </c>
      <c r="B32" s="66">
        <v>3</v>
      </c>
      <c r="C32" s="30"/>
      <c r="D32" s="66">
        <v>35</v>
      </c>
      <c r="E32" s="30"/>
      <c r="F32" s="66">
        <v>9</v>
      </c>
      <c r="G32" s="30"/>
      <c r="H32" s="66">
        <v>3</v>
      </c>
      <c r="I32" s="30"/>
      <c r="J32" s="66">
        <v>37</v>
      </c>
      <c r="K32" s="30"/>
      <c r="L32" s="66">
        <v>8</v>
      </c>
      <c r="M32" s="30"/>
      <c r="N32" s="66">
        <v>11</v>
      </c>
      <c r="O32" s="30"/>
      <c r="P32" s="66">
        <v>22</v>
      </c>
      <c r="Q32" s="30"/>
      <c r="R32" s="66">
        <v>6</v>
      </c>
      <c r="S32" s="30"/>
      <c r="T32" s="66">
        <v>6</v>
      </c>
      <c r="U32" s="30"/>
      <c r="V32" s="66">
        <v>40</v>
      </c>
      <c r="W32" s="30"/>
      <c r="X32" s="66">
        <v>68</v>
      </c>
      <c r="Y32" s="65">
        <v>6</v>
      </c>
      <c r="Z32" s="65">
        <v>49</v>
      </c>
      <c r="AA32" s="66">
        <v>8</v>
      </c>
    </row>
    <row r="33" spans="1:27" ht="15.75" thickBot="1" x14ac:dyDescent="0.3">
      <c r="A33" t="s">
        <v>83</v>
      </c>
      <c r="B33" s="66">
        <v>1</v>
      </c>
      <c r="C33" s="30"/>
      <c r="D33" s="66">
        <v>33</v>
      </c>
      <c r="E33" s="30"/>
      <c r="F33" s="66">
        <v>4</v>
      </c>
      <c r="G33" s="30"/>
      <c r="H33" s="66">
        <v>2</v>
      </c>
      <c r="I33" s="30"/>
      <c r="J33" s="66">
        <v>29</v>
      </c>
      <c r="K33" s="30"/>
      <c r="L33" s="66">
        <v>3</v>
      </c>
      <c r="M33" s="30"/>
      <c r="N33" s="66">
        <v>13</v>
      </c>
      <c r="O33" s="30"/>
      <c r="P33" s="66">
        <v>16</v>
      </c>
      <c r="Q33" s="30"/>
      <c r="R33" s="66">
        <v>0</v>
      </c>
      <c r="S33" s="30"/>
      <c r="T33" s="66">
        <v>7</v>
      </c>
      <c r="U33" s="30"/>
      <c r="V33" s="66">
        <v>27</v>
      </c>
      <c r="W33" s="30"/>
      <c r="X33" s="66">
        <v>40</v>
      </c>
      <c r="Y33" s="65">
        <v>4</v>
      </c>
      <c r="Z33" s="65">
        <v>60</v>
      </c>
      <c r="AA33" s="66">
        <v>0</v>
      </c>
    </row>
    <row r="34" spans="1:27" s="4" customFormat="1" ht="15.75" thickBot="1" x14ac:dyDescent="0.3">
      <c r="A34" s="4" t="s">
        <v>4</v>
      </c>
      <c r="B34" s="6">
        <f>+SUM(B13:B33)</f>
        <v>15</v>
      </c>
      <c r="C34" s="64"/>
      <c r="D34" s="6">
        <f>+SUM(D13:D33)</f>
        <v>747</v>
      </c>
      <c r="E34" s="64"/>
      <c r="F34" s="6">
        <f>+SUM(F13:F33)</f>
        <v>57</v>
      </c>
      <c r="G34" s="64"/>
      <c r="H34" s="6">
        <f>+SUM(H13:H33)</f>
        <v>123</v>
      </c>
      <c r="I34" s="64"/>
      <c r="J34" s="6">
        <f>+SUM(J13:J33)</f>
        <v>510</v>
      </c>
      <c r="K34" s="64"/>
      <c r="L34" s="6">
        <f>+SUM(L13:L33)</f>
        <v>139</v>
      </c>
      <c r="M34" s="64"/>
      <c r="N34" s="6">
        <f>+SUM(N13:N33)</f>
        <v>271</v>
      </c>
      <c r="O34" s="64"/>
      <c r="P34" s="6">
        <f>+SUM(P13:P33)</f>
        <v>365</v>
      </c>
      <c r="Q34" s="64"/>
      <c r="R34" s="6">
        <f>+SUM(R13:R33)</f>
        <v>41</v>
      </c>
      <c r="S34" s="64"/>
      <c r="T34" s="6">
        <f>+SUM(T13:T33)</f>
        <v>113</v>
      </c>
      <c r="U34" s="64"/>
      <c r="V34" s="6">
        <f>+SUM(V13:V33)</f>
        <v>639</v>
      </c>
      <c r="W34" s="64"/>
      <c r="X34" s="6">
        <f>+SUM(X13:X33)</f>
        <v>907</v>
      </c>
      <c r="Y34" s="6">
        <f>+SUM(Y13:Y33)</f>
        <v>66</v>
      </c>
      <c r="Z34" s="6">
        <f>+SUM(Z13:Z33)</f>
        <v>777</v>
      </c>
      <c r="AA34" s="6">
        <f>+SUM(AA13:AA33)</f>
        <v>50</v>
      </c>
    </row>
    <row r="35" spans="1:27" x14ac:dyDescent="0.25">
      <c r="A35" s="12" t="s">
        <v>3</v>
      </c>
      <c r="B35" s="229">
        <v>1</v>
      </c>
      <c r="D35" s="229">
        <v>50</v>
      </c>
      <c r="F35" s="229">
        <v>3</v>
      </c>
      <c r="H35" s="229">
        <v>8</v>
      </c>
      <c r="J35" s="229">
        <v>42</v>
      </c>
      <c r="L35" s="229">
        <v>2</v>
      </c>
      <c r="N35" s="229">
        <v>19</v>
      </c>
      <c r="P35" s="229">
        <v>33</v>
      </c>
      <c r="R35" s="229">
        <v>2</v>
      </c>
      <c r="T35" s="229">
        <v>6</v>
      </c>
      <c r="V35" s="229">
        <v>46</v>
      </c>
    </row>
    <row r="36" spans="1:27" s="185" customFormat="1" x14ac:dyDescent="0.25">
      <c r="A36" s="12" t="s">
        <v>2</v>
      </c>
      <c r="B36" s="121">
        <v>21</v>
      </c>
      <c r="D36" s="121">
        <v>610</v>
      </c>
      <c r="F36" s="121">
        <v>29</v>
      </c>
      <c r="H36" s="121">
        <v>75</v>
      </c>
      <c r="J36" s="121">
        <v>545</v>
      </c>
      <c r="L36" s="121">
        <v>69</v>
      </c>
      <c r="N36" s="121">
        <v>245</v>
      </c>
      <c r="P36" s="121">
        <v>357</v>
      </c>
      <c r="R36" s="121">
        <v>26</v>
      </c>
      <c r="T36" s="121">
        <v>58</v>
      </c>
      <c r="V36" s="121">
        <v>536</v>
      </c>
    </row>
    <row r="37" spans="1:27" s="30" customFormat="1" x14ac:dyDescent="0.25">
      <c r="A37" s="9" t="s">
        <v>65</v>
      </c>
      <c r="B37" s="66">
        <v>1</v>
      </c>
      <c r="C37" s="98"/>
      <c r="D37" s="66">
        <v>38</v>
      </c>
      <c r="E37" s="88"/>
      <c r="F37" s="66">
        <v>6</v>
      </c>
      <c r="G37" s="98"/>
      <c r="H37" s="66">
        <v>15</v>
      </c>
      <c r="I37" s="98"/>
      <c r="J37" s="66">
        <v>29</v>
      </c>
      <c r="K37" s="98"/>
      <c r="L37" s="66">
        <v>2</v>
      </c>
      <c r="M37" s="98"/>
      <c r="N37" s="66">
        <v>18</v>
      </c>
      <c r="O37" s="98"/>
      <c r="P37" s="66">
        <v>21</v>
      </c>
      <c r="Q37" s="88"/>
      <c r="R37" s="66">
        <v>5</v>
      </c>
      <c r="S37" s="98"/>
      <c r="T37" s="66">
        <v>3</v>
      </c>
      <c r="U37" s="98"/>
      <c r="V37" s="66">
        <v>33</v>
      </c>
      <c r="W37" s="98"/>
    </row>
    <row r="38" spans="1:27" s="30" customFormat="1" ht="15.75" thickBot="1" x14ac:dyDescent="0.3">
      <c r="A38" s="9" t="s">
        <v>304</v>
      </c>
      <c r="B38" s="194">
        <f>1+1</f>
        <v>2</v>
      </c>
      <c r="C38" s="98"/>
      <c r="D38" s="194">
        <f>1+1+1+1</f>
        <v>4</v>
      </c>
      <c r="F38" s="194"/>
      <c r="G38" s="98"/>
      <c r="H38" s="194"/>
      <c r="I38" s="98"/>
      <c r="J38" s="194">
        <f>1+1+1+1</f>
        <v>4</v>
      </c>
      <c r="K38" s="98"/>
      <c r="L38" s="194">
        <f>1</f>
        <v>1</v>
      </c>
      <c r="M38" s="98"/>
      <c r="N38" s="194">
        <f>1</f>
        <v>1</v>
      </c>
      <c r="O38" s="98"/>
      <c r="P38" s="194"/>
      <c r="R38" s="194"/>
      <c r="S38" s="98"/>
      <c r="T38" s="194"/>
      <c r="U38" s="98"/>
      <c r="V38" s="194">
        <f>1+1+1+2+1</f>
        <v>6</v>
      </c>
      <c r="W38" s="98"/>
    </row>
    <row r="39" spans="1:27" s="4" customFormat="1" ht="15.75" thickBot="1" x14ac:dyDescent="0.3">
      <c r="A39" s="4" t="s">
        <v>0</v>
      </c>
      <c r="B39" s="6">
        <f>+SUM(B34:B38)</f>
        <v>40</v>
      </c>
      <c r="D39" s="6">
        <f>+SUM(D34:D38)</f>
        <v>1449</v>
      </c>
      <c r="F39" s="6">
        <f>+SUM(F34:F38)</f>
        <v>95</v>
      </c>
      <c r="H39" s="6">
        <f>+SUM(H34:H38)</f>
        <v>221</v>
      </c>
      <c r="J39" s="6">
        <f>+SUM(J34:J38)</f>
        <v>1130</v>
      </c>
      <c r="L39" s="6">
        <f>+SUM(L34:L38)</f>
        <v>213</v>
      </c>
      <c r="N39" s="6">
        <f>+SUM(N34:N38)</f>
        <v>554</v>
      </c>
      <c r="P39" s="6">
        <f>+SUM(P34:P38)</f>
        <v>776</v>
      </c>
      <c r="R39" s="6">
        <f>+SUM(R34:R38)</f>
        <v>74</v>
      </c>
      <c r="T39" s="6">
        <f>+SUM(T34:T38)</f>
        <v>180</v>
      </c>
      <c r="V39" s="6">
        <f>+SUM(V34:V38)</f>
        <v>1260</v>
      </c>
    </row>
    <row r="49" spans="2:2" x14ac:dyDescent="0.25">
      <c r="B49" s="1"/>
    </row>
    <row r="50" spans="2:2" x14ac:dyDescent="0.25">
      <c r="B50" s="7"/>
    </row>
    <row r="51" spans="2:2" x14ac:dyDescent="0.25">
      <c r="B51" s="12"/>
    </row>
    <row r="52" spans="2:2" x14ac:dyDescent="0.25">
      <c r="B52" s="63"/>
    </row>
    <row r="53" spans="2:2" x14ac:dyDescent="0.25">
      <c r="B53" s="9"/>
    </row>
    <row r="54" spans="2:2" x14ac:dyDescent="0.25">
      <c r="B54" s="7"/>
    </row>
    <row r="57" spans="2:2" x14ac:dyDescent="0.25">
      <c r="B57" s="2"/>
    </row>
    <row r="63" spans="2:2" x14ac:dyDescent="0.25">
      <c r="B63" s="2"/>
    </row>
    <row r="66" spans="2:2" x14ac:dyDescent="0.25">
      <c r="B66" s="2"/>
    </row>
  </sheetData>
  <mergeCells count="22">
    <mergeCell ref="T11:T12"/>
    <mergeCell ref="V11:V12"/>
    <mergeCell ref="X11:X12"/>
    <mergeCell ref="Y11:Y12"/>
    <mergeCell ref="Z11:Z12"/>
    <mergeCell ref="AA11:AA12"/>
    <mergeCell ref="J11:J12"/>
    <mergeCell ref="L11:L12"/>
    <mergeCell ref="N11:N12"/>
    <mergeCell ref="O11:O12"/>
    <mergeCell ref="P11:P12"/>
    <mergeCell ref="R11:R12"/>
    <mergeCell ref="B2:F4"/>
    <mergeCell ref="H2:L4"/>
    <mergeCell ref="N2:T4"/>
    <mergeCell ref="V2:V3"/>
    <mergeCell ref="X8:AA10"/>
    <mergeCell ref="B11:B12"/>
    <mergeCell ref="D11:D12"/>
    <mergeCell ref="F11:F12"/>
    <mergeCell ref="H11:H12"/>
    <mergeCell ref="I11:I12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2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48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26.5703125" customWidth="1"/>
    <col min="2" max="2" width="20.28515625" customWidth="1"/>
    <col min="3" max="3" width="1.7109375" customWidth="1"/>
    <col min="4" max="4" width="13.28515625" customWidth="1"/>
    <col min="5" max="5" width="1.7109375" customWidth="1"/>
    <col min="6" max="6" width="13.28515625" customWidth="1"/>
    <col min="7" max="7" width="1.7109375" customWidth="1"/>
    <col min="8" max="8" width="13.28515625" customWidth="1"/>
    <col min="9" max="9" width="1.7109375" customWidth="1"/>
    <col min="10" max="10" width="13.28515625" customWidth="1"/>
    <col min="11" max="11" width="1.7109375" customWidth="1"/>
    <col min="12" max="12" width="17.28515625" customWidth="1"/>
    <col min="13" max="13" width="1.7109375" customWidth="1"/>
    <col min="14" max="14" width="13.28515625" customWidth="1"/>
    <col min="15" max="15" width="1.7109375" customWidth="1"/>
    <col min="16" max="16" width="13.28515625" customWidth="1"/>
    <col min="17" max="17" width="1.7109375" customWidth="1"/>
    <col min="18" max="18" width="13.28515625" customWidth="1"/>
    <col min="19" max="19" width="1.7109375" customWidth="1"/>
    <col min="20" max="20" width="13.28515625" customWidth="1"/>
    <col min="21" max="21" width="1.7109375" customWidth="1"/>
    <col min="22" max="25" width="11.7109375" customWidth="1"/>
  </cols>
  <sheetData>
    <row r="2" spans="1:25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9" t="str">
        <f>+'Lead Sheet (R)'!L2</f>
        <v>County Commissioner</v>
      </c>
      <c r="O2" s="140"/>
      <c r="P2" s="141"/>
      <c r="Q2" s="23"/>
      <c r="R2" s="139" t="s">
        <v>121</v>
      </c>
      <c r="S2" s="140"/>
      <c r="T2" s="141"/>
      <c r="U2" s="49"/>
    </row>
    <row r="3" spans="1:25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42" t="str">
        <f>+'Lead Sheet (R)'!L3</f>
        <v>at-Large</v>
      </c>
      <c r="O3" s="95"/>
      <c r="P3" s="144" t="str">
        <f>+'Lead Sheet (R)'!P3</f>
        <v>District 5</v>
      </c>
      <c r="Q3" s="23"/>
      <c r="R3" s="142"/>
      <c r="S3" s="143"/>
      <c r="T3" s="144"/>
      <c r="U3" s="49"/>
    </row>
    <row r="4" spans="1:25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45"/>
      <c r="O4" s="94"/>
      <c r="P4" s="147"/>
      <c r="Q4" s="23"/>
      <c r="R4" s="145"/>
      <c r="S4" s="146"/>
      <c r="T4" s="147"/>
      <c r="U4" s="49"/>
    </row>
    <row r="5" spans="1:25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49"/>
      <c r="N5" s="53"/>
      <c r="O5" s="23"/>
      <c r="P5" s="84"/>
      <c r="Q5" s="23"/>
      <c r="R5" s="53"/>
      <c r="S5" s="23"/>
      <c r="T5" s="84"/>
      <c r="U5" s="49"/>
    </row>
    <row r="6" spans="1:25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43"/>
      <c r="N6" s="44"/>
      <c r="O6" s="23"/>
      <c r="P6" s="44"/>
      <c r="Q6" s="23"/>
      <c r="R6" s="47"/>
      <c r="S6" s="82"/>
      <c r="T6" s="45"/>
      <c r="U6" s="43"/>
    </row>
    <row r="7" spans="1:25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O7" s="35"/>
      <c r="P7" s="36" t="str">
        <f>+'Lead Sheet (R)'!P7</f>
        <v>James</v>
      </c>
      <c r="Q7" s="35"/>
      <c r="R7" s="76" t="s">
        <v>251</v>
      </c>
      <c r="S7" s="98"/>
      <c r="T7" s="75" t="s">
        <v>253</v>
      </c>
      <c r="U7" s="35"/>
    </row>
    <row r="8" spans="1:25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O8" s="35"/>
      <c r="P8" s="36" t="str">
        <f>+'Lead Sheet (R)'!P8</f>
        <v>BERTINO</v>
      </c>
      <c r="Q8" s="35"/>
      <c r="R8" s="76" t="s">
        <v>252</v>
      </c>
      <c r="S8" s="98"/>
      <c r="T8" s="75" t="s">
        <v>254</v>
      </c>
      <c r="U8" s="35"/>
      <c r="V8" s="139" t="s">
        <v>57</v>
      </c>
      <c r="W8" s="140"/>
      <c r="X8" s="140"/>
      <c r="Y8" s="141"/>
    </row>
    <row r="9" spans="1:25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22"/>
      <c r="P9" s="24"/>
      <c r="Q9" s="22"/>
      <c r="R9" s="89"/>
      <c r="S9" s="70"/>
      <c r="T9" s="69"/>
      <c r="U9" s="22"/>
      <c r="V9" s="142"/>
      <c r="W9" s="168"/>
      <c r="X9" s="168"/>
      <c r="Y9" s="144"/>
    </row>
    <row r="10" spans="1:25" ht="5.0999999999999996" customHeight="1" thickBot="1" x14ac:dyDescent="0.3">
      <c r="A10" s="30"/>
      <c r="B10" s="112"/>
      <c r="V10" s="169"/>
      <c r="W10" s="170"/>
      <c r="X10" s="170"/>
      <c r="Y10" s="171"/>
    </row>
    <row r="11" spans="1:25" ht="15" customHeight="1" x14ac:dyDescent="0.25">
      <c r="A11" s="30"/>
      <c r="B11" s="163" t="s">
        <v>73</v>
      </c>
      <c r="C11" s="113"/>
      <c r="D11" s="163" t="s">
        <v>73</v>
      </c>
      <c r="E11" s="113"/>
      <c r="F11" s="163" t="s">
        <v>73</v>
      </c>
      <c r="H11" s="163" t="s">
        <v>73</v>
      </c>
      <c r="I11" s="113"/>
      <c r="J11" s="163" t="s">
        <v>73</v>
      </c>
      <c r="K11" s="113"/>
      <c r="L11" s="163" t="s">
        <v>73</v>
      </c>
      <c r="M11" s="113"/>
      <c r="N11" s="163" t="s">
        <v>73</v>
      </c>
      <c r="P11" s="163" t="s">
        <v>73</v>
      </c>
      <c r="Q11" s="178"/>
      <c r="R11" s="163" t="s">
        <v>73</v>
      </c>
      <c r="T11" s="163" t="s">
        <v>73</v>
      </c>
      <c r="U11" s="68"/>
      <c r="V11" s="172" t="s">
        <v>45</v>
      </c>
      <c r="W11" s="174" t="s">
        <v>3</v>
      </c>
      <c r="X11" s="174" t="s">
        <v>2</v>
      </c>
      <c r="Y11" s="176" t="s">
        <v>72</v>
      </c>
    </row>
    <row r="12" spans="1:25" ht="15.75" thickBot="1" x14ac:dyDescent="0.3">
      <c r="A12" s="30"/>
      <c r="B12" s="164"/>
      <c r="C12" s="113"/>
      <c r="D12" s="164"/>
      <c r="E12" s="113"/>
      <c r="F12" s="164"/>
      <c r="H12" s="164"/>
      <c r="I12" s="113"/>
      <c r="J12" s="164"/>
      <c r="K12" s="113"/>
      <c r="L12" s="164"/>
      <c r="M12" s="113"/>
      <c r="N12" s="164"/>
      <c r="P12" s="164"/>
      <c r="Q12" s="178"/>
      <c r="R12" s="164"/>
      <c r="T12" s="164"/>
      <c r="U12" s="68"/>
      <c r="V12" s="173"/>
      <c r="W12" s="175"/>
      <c r="X12" s="175"/>
      <c r="Y12" s="177"/>
    </row>
    <row r="13" spans="1:25" x14ac:dyDescent="0.25">
      <c r="A13" t="s">
        <v>119</v>
      </c>
      <c r="B13" s="66">
        <v>86</v>
      </c>
      <c r="C13" s="30"/>
      <c r="D13" s="66">
        <v>48</v>
      </c>
      <c r="E13" s="30"/>
      <c r="F13" s="66">
        <v>28</v>
      </c>
      <c r="G13" s="30"/>
      <c r="H13" s="66">
        <v>2</v>
      </c>
      <c r="I13" s="30"/>
      <c r="J13" s="66">
        <v>7</v>
      </c>
      <c r="K13" s="30"/>
      <c r="L13" s="66">
        <v>87</v>
      </c>
      <c r="M13" s="30"/>
      <c r="N13" s="66">
        <v>84</v>
      </c>
      <c r="O13" s="30"/>
      <c r="P13" s="66">
        <v>75</v>
      </c>
      <c r="Q13" s="30"/>
      <c r="R13" s="66">
        <v>71</v>
      </c>
      <c r="S13" s="30"/>
      <c r="T13" s="66">
        <v>69</v>
      </c>
      <c r="U13" s="30"/>
      <c r="V13" s="66">
        <v>96</v>
      </c>
      <c r="W13" s="65">
        <v>4</v>
      </c>
      <c r="X13" s="65">
        <v>25</v>
      </c>
      <c r="Y13" s="66">
        <v>0</v>
      </c>
    </row>
    <row r="14" spans="1:25" x14ac:dyDescent="0.25">
      <c r="A14" t="s">
        <v>118</v>
      </c>
      <c r="B14" s="66">
        <v>95</v>
      </c>
      <c r="C14" s="30"/>
      <c r="D14" s="66">
        <v>53</v>
      </c>
      <c r="E14" s="30"/>
      <c r="F14" s="66">
        <v>26</v>
      </c>
      <c r="G14" s="30"/>
      <c r="H14" s="66">
        <v>8</v>
      </c>
      <c r="I14" s="30"/>
      <c r="J14" s="66">
        <v>8</v>
      </c>
      <c r="K14" s="30"/>
      <c r="L14" s="66">
        <v>99</v>
      </c>
      <c r="M14" s="30"/>
      <c r="N14" s="66">
        <v>88</v>
      </c>
      <c r="O14" s="30"/>
      <c r="P14" s="66">
        <v>91</v>
      </c>
      <c r="Q14" s="30"/>
      <c r="R14" s="66">
        <v>85</v>
      </c>
      <c r="S14" s="30"/>
      <c r="T14" s="66">
        <v>79</v>
      </c>
      <c r="U14" s="30"/>
      <c r="V14" s="66">
        <v>106</v>
      </c>
      <c r="W14" s="65">
        <v>5</v>
      </c>
      <c r="X14" s="65">
        <v>30</v>
      </c>
      <c r="Y14" s="66">
        <v>0</v>
      </c>
    </row>
    <row r="15" spans="1:25" x14ac:dyDescent="0.25">
      <c r="A15" t="s">
        <v>117</v>
      </c>
      <c r="B15" s="66">
        <v>36</v>
      </c>
      <c r="C15" s="30"/>
      <c r="D15" s="66">
        <v>15</v>
      </c>
      <c r="E15" s="30"/>
      <c r="F15" s="66">
        <v>16</v>
      </c>
      <c r="G15" s="30"/>
      <c r="H15" s="66">
        <v>3</v>
      </c>
      <c r="I15" s="30"/>
      <c r="J15" s="66">
        <v>2</v>
      </c>
      <c r="K15" s="30"/>
      <c r="L15" s="66">
        <v>39</v>
      </c>
      <c r="M15" s="30"/>
      <c r="N15" s="66">
        <v>38</v>
      </c>
      <c r="O15" s="30"/>
      <c r="P15" s="66">
        <v>37</v>
      </c>
      <c r="Q15" s="30"/>
      <c r="R15" s="66">
        <v>35</v>
      </c>
      <c r="S15" s="30"/>
      <c r="T15" s="66">
        <v>34</v>
      </c>
      <c r="U15" s="30"/>
      <c r="V15" s="66">
        <v>39</v>
      </c>
      <c r="W15" s="65">
        <v>10</v>
      </c>
      <c r="X15" s="65">
        <v>7</v>
      </c>
      <c r="Y15" s="66">
        <v>1</v>
      </c>
    </row>
    <row r="16" spans="1:25" ht="15.75" thickBot="1" x14ac:dyDescent="0.3">
      <c r="A16" t="s">
        <v>116</v>
      </c>
      <c r="B16" s="66">
        <v>49</v>
      </c>
      <c r="C16" s="30"/>
      <c r="D16" s="66">
        <v>36</v>
      </c>
      <c r="E16" s="30"/>
      <c r="F16" s="66">
        <v>11</v>
      </c>
      <c r="G16" s="30"/>
      <c r="H16" s="66">
        <v>2</v>
      </c>
      <c r="I16" s="30"/>
      <c r="J16" s="66">
        <v>0</v>
      </c>
      <c r="K16" s="30"/>
      <c r="L16" s="66">
        <v>49</v>
      </c>
      <c r="M16" s="30"/>
      <c r="N16" s="66">
        <v>47</v>
      </c>
      <c r="O16" s="30"/>
      <c r="P16" s="66">
        <v>46</v>
      </c>
      <c r="Q16" s="30"/>
      <c r="R16" s="66">
        <v>45</v>
      </c>
      <c r="S16" s="30"/>
      <c r="T16" s="66">
        <v>36</v>
      </c>
      <c r="U16" s="30"/>
      <c r="V16" s="66">
        <v>53</v>
      </c>
      <c r="W16" s="65">
        <v>8</v>
      </c>
      <c r="X16" s="65">
        <v>9</v>
      </c>
      <c r="Y16" s="66">
        <v>0</v>
      </c>
    </row>
    <row r="17" spans="1:25" s="4" customFormat="1" ht="15.75" thickBot="1" x14ac:dyDescent="0.3">
      <c r="A17" s="7" t="s">
        <v>4</v>
      </c>
      <c r="B17" s="6">
        <f>+SUM(B13:B16)</f>
        <v>266</v>
      </c>
      <c r="C17" s="64"/>
      <c r="D17" s="6">
        <f>+SUM(D13:D16)</f>
        <v>152</v>
      </c>
      <c r="E17" s="64"/>
      <c r="F17" s="6">
        <f>+SUM(F13:F16)</f>
        <v>81</v>
      </c>
      <c r="G17" s="64"/>
      <c r="H17" s="6">
        <f>+SUM(H13:H16)</f>
        <v>15</v>
      </c>
      <c r="I17" s="64"/>
      <c r="J17" s="6">
        <f>+SUM(J13:J16)</f>
        <v>17</v>
      </c>
      <c r="K17" s="64"/>
      <c r="L17" s="6">
        <f>+SUM(L13:L16)</f>
        <v>274</v>
      </c>
      <c r="M17" s="64"/>
      <c r="N17" s="6">
        <f>+SUM(N13:N16)</f>
        <v>257</v>
      </c>
      <c r="O17" s="64"/>
      <c r="P17" s="6">
        <f>+SUM(P13:P16)</f>
        <v>249</v>
      </c>
      <c r="Q17" s="64"/>
      <c r="R17" s="6">
        <f>+SUM(R13:R16)</f>
        <v>236</v>
      </c>
      <c r="S17" s="64"/>
      <c r="T17" s="6">
        <f>+SUM(T13:T16)</f>
        <v>218</v>
      </c>
      <c r="U17" s="64"/>
      <c r="V17" s="6">
        <f>+SUM(V13:V16)</f>
        <v>294</v>
      </c>
      <c r="W17" s="6">
        <f>+SUM(W13:W16)</f>
        <v>27</v>
      </c>
      <c r="X17" s="6">
        <f>+SUM(X13:X16)</f>
        <v>71</v>
      </c>
      <c r="Y17" s="6">
        <f>+SUM(Y13:Y16)</f>
        <v>1</v>
      </c>
    </row>
    <row r="18" spans="1:25" s="110" customFormat="1" x14ac:dyDescent="0.25">
      <c r="A18" s="12" t="s">
        <v>3</v>
      </c>
      <c r="B18" s="120">
        <v>26</v>
      </c>
      <c r="D18" s="120">
        <v>12</v>
      </c>
      <c r="F18" s="120">
        <v>6</v>
      </c>
      <c r="H18" s="120">
        <v>1</v>
      </c>
      <c r="J18" s="120">
        <v>4</v>
      </c>
      <c r="L18" s="120">
        <v>24</v>
      </c>
      <c r="N18" s="120">
        <v>22</v>
      </c>
      <c r="P18" s="120">
        <v>23</v>
      </c>
      <c r="R18" s="120">
        <v>18</v>
      </c>
      <c r="T18" s="120">
        <v>24</v>
      </c>
    </row>
    <row r="19" spans="1:25" s="110" customFormat="1" x14ac:dyDescent="0.25">
      <c r="A19" s="12" t="s">
        <v>2</v>
      </c>
      <c r="B19" s="121">
        <v>65</v>
      </c>
      <c r="D19" s="121">
        <v>48</v>
      </c>
      <c r="F19" s="121">
        <v>7</v>
      </c>
      <c r="H19" s="121">
        <v>3</v>
      </c>
      <c r="J19" s="121">
        <v>5</v>
      </c>
      <c r="L19" s="121">
        <v>69</v>
      </c>
      <c r="N19" s="121">
        <v>61</v>
      </c>
      <c r="P19" s="121">
        <v>62</v>
      </c>
      <c r="R19" s="121">
        <v>56</v>
      </c>
      <c r="T19" s="121">
        <v>63</v>
      </c>
    </row>
    <row r="20" spans="1:25" s="110" customFormat="1" ht="15.75" thickBot="1" x14ac:dyDescent="0.3">
      <c r="A20" s="9" t="s">
        <v>65</v>
      </c>
      <c r="B20" s="122">
        <v>1</v>
      </c>
      <c r="C20" s="133"/>
      <c r="D20" s="122">
        <v>0</v>
      </c>
      <c r="E20" s="133"/>
      <c r="F20" s="122">
        <v>0</v>
      </c>
      <c r="G20" s="133"/>
      <c r="H20" s="122">
        <v>0</v>
      </c>
      <c r="I20" s="133"/>
      <c r="J20" s="122">
        <v>0</v>
      </c>
      <c r="K20" s="133"/>
      <c r="L20" s="122">
        <v>1</v>
      </c>
      <c r="M20" s="133"/>
      <c r="N20" s="122">
        <v>1</v>
      </c>
      <c r="O20" s="133"/>
      <c r="P20" s="122">
        <v>1</v>
      </c>
      <c r="R20" s="122">
        <v>0</v>
      </c>
      <c r="T20" s="122"/>
    </row>
    <row r="21" spans="1:25" s="64" customFormat="1" ht="15.75" thickBot="1" x14ac:dyDescent="0.3">
      <c r="A21" s="119" t="s">
        <v>0</v>
      </c>
      <c r="B21" s="6">
        <f>+SUM(B17:B20)</f>
        <v>358</v>
      </c>
      <c r="D21" s="6">
        <f>+SUM(D17:D20)</f>
        <v>212</v>
      </c>
      <c r="F21" s="6">
        <f>+SUM(F17:F20)</f>
        <v>94</v>
      </c>
      <c r="H21" s="6">
        <f>+SUM(H17:H20)</f>
        <v>19</v>
      </c>
      <c r="J21" s="6">
        <f>+SUM(J17:J20)</f>
        <v>26</v>
      </c>
      <c r="L21" s="6">
        <f>+SUM(L17:L20)</f>
        <v>368</v>
      </c>
      <c r="N21" s="6">
        <f>+SUM(N17:N20)</f>
        <v>341</v>
      </c>
      <c r="P21" s="6">
        <f>+SUM(P17:P20)</f>
        <v>335</v>
      </c>
      <c r="R21" s="6">
        <f>+SUM(R17:R20)</f>
        <v>310</v>
      </c>
      <c r="T21" s="6">
        <f>+SUM(T17:T20)</f>
        <v>305</v>
      </c>
    </row>
    <row r="31" spans="1:25" x14ac:dyDescent="0.25">
      <c r="B31" s="1"/>
      <c r="D31" s="1"/>
    </row>
    <row r="32" spans="1:25" x14ac:dyDescent="0.25">
      <c r="B32" s="7"/>
      <c r="D32" s="7"/>
    </row>
    <row r="33" spans="2:4" x14ac:dyDescent="0.25">
      <c r="B33" s="12"/>
      <c r="D33" s="12"/>
    </row>
    <row r="34" spans="2:4" x14ac:dyDescent="0.25">
      <c r="B34" s="63"/>
      <c r="D34" s="63"/>
    </row>
    <row r="35" spans="2:4" x14ac:dyDescent="0.25">
      <c r="B35" s="9"/>
      <c r="D35" s="9"/>
    </row>
    <row r="36" spans="2:4" x14ac:dyDescent="0.25">
      <c r="B36" s="7"/>
      <c r="D36" s="7"/>
    </row>
    <row r="39" spans="2:4" x14ac:dyDescent="0.25">
      <c r="B39" s="2"/>
      <c r="D39" s="2"/>
    </row>
    <row r="45" spans="2:4" x14ac:dyDescent="0.25">
      <c r="B45" s="2"/>
      <c r="D45" s="2"/>
    </row>
    <row r="48" spans="2:4" x14ac:dyDescent="0.25">
      <c r="B48" s="2"/>
      <c r="D48" s="2"/>
    </row>
  </sheetData>
  <mergeCells count="23">
    <mergeCell ref="V8:Y10"/>
    <mergeCell ref="V11:V12"/>
    <mergeCell ref="W11:W12"/>
    <mergeCell ref="X11:X12"/>
    <mergeCell ref="Y11:Y12"/>
    <mergeCell ref="P11:P12"/>
    <mergeCell ref="R11:R12"/>
    <mergeCell ref="J11:J12"/>
    <mergeCell ref="T11:T12"/>
    <mergeCell ref="L11:L12"/>
    <mergeCell ref="N11:N12"/>
    <mergeCell ref="Q11:Q12"/>
    <mergeCell ref="F11:F12"/>
    <mergeCell ref="H11:H12"/>
    <mergeCell ref="B2:B4"/>
    <mergeCell ref="B11:B12"/>
    <mergeCell ref="D11:D12"/>
    <mergeCell ref="R2:T4"/>
    <mergeCell ref="D2:J4"/>
    <mergeCell ref="L2:L4"/>
    <mergeCell ref="N2:P2"/>
    <mergeCell ref="N3:N4"/>
    <mergeCell ref="P3:P4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20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45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1.7109375" bestFit="1" customWidth="1"/>
    <col min="2" max="2" width="20.28515625" customWidth="1"/>
    <col min="3" max="3" width="1.7109375" customWidth="1"/>
    <col min="4" max="4" width="13.28515625" customWidth="1"/>
    <col min="5" max="5" width="1.7109375" customWidth="1"/>
    <col min="6" max="6" width="13.28515625" customWidth="1"/>
    <col min="7" max="7" width="1.7109375" customWidth="1"/>
    <col min="8" max="8" width="13.28515625" customWidth="1"/>
    <col min="9" max="9" width="1.7109375" customWidth="1"/>
    <col min="10" max="10" width="13.28515625" customWidth="1"/>
    <col min="11" max="11" width="1.7109375" customWidth="1"/>
    <col min="12" max="12" width="17.28515625" customWidth="1"/>
    <col min="13" max="13" width="1.7109375" customWidth="1"/>
    <col min="14" max="14" width="13.28515625" customWidth="1"/>
    <col min="15" max="15" width="1.7109375" customWidth="1"/>
    <col min="16" max="16" width="13.28515625" customWidth="1"/>
    <col min="17" max="17" width="1.7109375" customWidth="1"/>
    <col min="18" max="18" width="13.28515625" customWidth="1"/>
    <col min="19" max="19" width="1.7109375" customWidth="1"/>
    <col min="20" max="20" width="13.28515625" customWidth="1"/>
    <col min="21" max="21" width="1.7109375" customWidth="1"/>
    <col min="22" max="25" width="12" customWidth="1"/>
  </cols>
  <sheetData>
    <row r="2" spans="1:25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9" t="str">
        <f>+'Lead Sheet (R)'!L2</f>
        <v>County Commissioner</v>
      </c>
      <c r="O2" s="140"/>
      <c r="P2" s="141"/>
      <c r="Q2" s="51"/>
      <c r="R2" s="165" t="s">
        <v>82</v>
      </c>
      <c r="S2" s="49"/>
      <c r="T2" s="165" t="s">
        <v>115</v>
      </c>
      <c r="U2" s="49"/>
    </row>
    <row r="3" spans="1:25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42" t="str">
        <f>+'Lead Sheet (R)'!L3</f>
        <v>at-Large</v>
      </c>
      <c r="O3" s="95"/>
      <c r="P3" s="144" t="str">
        <f>+'Lead Sheet (R)'!P3</f>
        <v>District 5</v>
      </c>
      <c r="Q3" s="51"/>
      <c r="R3" s="166"/>
      <c r="S3" s="49"/>
      <c r="T3" s="166"/>
      <c r="U3" s="49"/>
    </row>
    <row r="4" spans="1:25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45"/>
      <c r="O4" s="94"/>
      <c r="P4" s="147"/>
      <c r="Q4" s="51"/>
      <c r="R4" s="167"/>
      <c r="S4" s="49"/>
      <c r="T4" s="167"/>
      <c r="U4" s="49"/>
    </row>
    <row r="5" spans="1:25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49"/>
      <c r="N5" s="53"/>
      <c r="O5" s="23"/>
      <c r="P5" s="84"/>
      <c r="Q5" s="52"/>
      <c r="R5" s="53"/>
      <c r="S5" s="53"/>
      <c r="T5" s="53"/>
      <c r="U5" s="53"/>
    </row>
    <row r="6" spans="1:25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43"/>
      <c r="N6" s="44"/>
      <c r="O6" s="23"/>
      <c r="P6" s="44"/>
      <c r="Q6" s="64"/>
      <c r="R6" s="44"/>
      <c r="S6" s="43"/>
      <c r="T6" s="44"/>
      <c r="U6" s="43"/>
    </row>
    <row r="7" spans="1:25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O7" s="35"/>
      <c r="P7" s="36" t="str">
        <f>+'Lead Sheet (R)'!P7</f>
        <v>James</v>
      </c>
      <c r="R7" s="36" t="s">
        <v>183</v>
      </c>
      <c r="S7" s="35"/>
      <c r="T7" s="36" t="s">
        <v>256</v>
      </c>
      <c r="U7" s="35"/>
    </row>
    <row r="8" spans="1:25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O8" s="35"/>
      <c r="P8" s="36" t="str">
        <f>+'Lead Sheet (R)'!P8</f>
        <v>BERTINO</v>
      </c>
      <c r="R8" s="36" t="s">
        <v>255</v>
      </c>
      <c r="S8" s="35"/>
      <c r="T8" s="36" t="s">
        <v>257</v>
      </c>
      <c r="U8" s="35"/>
      <c r="V8" s="139" t="s">
        <v>57</v>
      </c>
      <c r="W8" s="140"/>
      <c r="X8" s="140"/>
      <c r="Y8" s="141"/>
    </row>
    <row r="9" spans="1:25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22"/>
      <c r="P9" s="24"/>
      <c r="Q9" s="102"/>
      <c r="R9" s="135"/>
      <c r="S9" s="35"/>
      <c r="T9" s="135"/>
      <c r="U9" s="25"/>
      <c r="V9" s="142"/>
      <c r="W9" s="168"/>
      <c r="X9" s="168"/>
      <c r="Y9" s="144"/>
    </row>
    <row r="10" spans="1:25" ht="5.0999999999999996" customHeight="1" thickBot="1" x14ac:dyDescent="0.3">
      <c r="A10" s="30"/>
      <c r="B10" s="112"/>
      <c r="V10" s="169"/>
      <c r="W10" s="170"/>
      <c r="X10" s="170"/>
      <c r="Y10" s="171"/>
    </row>
    <row r="11" spans="1:25" ht="15" customHeight="1" x14ac:dyDescent="0.25">
      <c r="A11" s="30"/>
      <c r="B11" s="163" t="s">
        <v>73</v>
      </c>
      <c r="C11" s="113"/>
      <c r="D11" s="163" t="s">
        <v>73</v>
      </c>
      <c r="E11" s="113"/>
      <c r="F11" s="163" t="s">
        <v>73</v>
      </c>
      <c r="H11" s="163" t="s">
        <v>73</v>
      </c>
      <c r="I11" s="113"/>
      <c r="J11" s="163" t="s">
        <v>73</v>
      </c>
      <c r="K11" s="113"/>
      <c r="L11" s="163" t="s">
        <v>73</v>
      </c>
      <c r="M11" s="113"/>
      <c r="N11" s="163" t="s">
        <v>73</v>
      </c>
      <c r="P11" s="163" t="s">
        <v>73</v>
      </c>
      <c r="R11" s="163" t="s">
        <v>73</v>
      </c>
      <c r="T11" s="163" t="s">
        <v>73</v>
      </c>
      <c r="V11" s="172" t="s">
        <v>45</v>
      </c>
      <c r="W11" s="174" t="s">
        <v>3</v>
      </c>
      <c r="X11" s="174" t="s">
        <v>2</v>
      </c>
      <c r="Y11" s="176" t="s">
        <v>72</v>
      </c>
    </row>
    <row r="12" spans="1:25" ht="15.75" thickBot="1" x14ac:dyDescent="0.3">
      <c r="A12" s="30"/>
      <c r="B12" s="164"/>
      <c r="C12" s="113"/>
      <c r="D12" s="164"/>
      <c r="E12" s="113"/>
      <c r="F12" s="164"/>
      <c r="H12" s="164"/>
      <c r="I12" s="113"/>
      <c r="J12" s="164"/>
      <c r="K12" s="113"/>
      <c r="L12" s="164"/>
      <c r="M12" s="113"/>
      <c r="N12" s="164"/>
      <c r="P12" s="164"/>
      <c r="R12" s="164"/>
      <c r="T12" s="164"/>
      <c r="V12" s="173"/>
      <c r="W12" s="175"/>
      <c r="X12" s="175"/>
      <c r="Y12" s="177"/>
    </row>
    <row r="13" spans="1:25" ht="15.75" thickBot="1" x14ac:dyDescent="0.3">
      <c r="A13" t="s">
        <v>22</v>
      </c>
      <c r="B13" s="66">
        <v>54</v>
      </c>
      <c r="C13" s="30"/>
      <c r="D13" s="66">
        <v>36</v>
      </c>
      <c r="E13" s="30"/>
      <c r="F13" s="66">
        <v>17</v>
      </c>
      <c r="G13" s="30"/>
      <c r="H13" s="66">
        <v>3</v>
      </c>
      <c r="I13" s="30"/>
      <c r="J13" s="66">
        <v>3</v>
      </c>
      <c r="K13" s="30"/>
      <c r="L13" s="66">
        <v>61</v>
      </c>
      <c r="M13" s="30"/>
      <c r="N13" s="66">
        <v>59</v>
      </c>
      <c r="O13" s="30"/>
      <c r="P13" s="66">
        <v>57</v>
      </c>
      <c r="Q13" s="30"/>
      <c r="R13" s="66">
        <v>61</v>
      </c>
      <c r="S13" s="30"/>
      <c r="T13" s="66">
        <v>54</v>
      </c>
      <c r="U13" s="30"/>
      <c r="V13" s="66">
        <v>63</v>
      </c>
      <c r="W13" s="65">
        <v>1</v>
      </c>
      <c r="X13" s="65">
        <v>8</v>
      </c>
      <c r="Y13" s="10">
        <v>0</v>
      </c>
    </row>
    <row r="14" spans="1:25" s="4" customFormat="1" ht="15.75" thickBot="1" x14ac:dyDescent="0.3">
      <c r="A14" s="7" t="s">
        <v>4</v>
      </c>
      <c r="B14" s="6">
        <f>+SUM(B13:B13)</f>
        <v>54</v>
      </c>
      <c r="C14" s="64"/>
      <c r="D14" s="6">
        <f>+SUM(D13:D13)</f>
        <v>36</v>
      </c>
      <c r="E14" s="64"/>
      <c r="F14" s="6">
        <f>+SUM(F13:F13)</f>
        <v>17</v>
      </c>
      <c r="G14" s="64"/>
      <c r="H14" s="6">
        <f>+SUM(H13:H13)</f>
        <v>3</v>
      </c>
      <c r="I14" s="64"/>
      <c r="J14" s="6">
        <f>+SUM(J13:J13)</f>
        <v>3</v>
      </c>
      <c r="K14" s="64"/>
      <c r="L14" s="6">
        <f>+SUM(L13:L13)</f>
        <v>61</v>
      </c>
      <c r="M14" s="64"/>
      <c r="N14" s="6">
        <f>+SUM(N13:N13)</f>
        <v>59</v>
      </c>
      <c r="O14" s="64"/>
      <c r="P14" s="6">
        <f>+SUM(P13:P13)</f>
        <v>57</v>
      </c>
      <c r="Q14" s="64"/>
      <c r="R14" s="6">
        <f>+SUM(R13:R13)</f>
        <v>61</v>
      </c>
      <c r="S14" s="64"/>
      <c r="T14" s="6">
        <f>+SUM(T13:T13)</f>
        <v>54</v>
      </c>
      <c r="U14" s="64"/>
      <c r="V14" s="6">
        <f>+SUM(V13:V13)</f>
        <v>63</v>
      </c>
      <c r="W14" s="6">
        <f>+SUM(W13:W13)</f>
        <v>1</v>
      </c>
      <c r="X14" s="6">
        <f>+SUM(X13:X13)</f>
        <v>8</v>
      </c>
      <c r="Y14" s="6">
        <f>+SUM(Y13:Y13)</f>
        <v>0</v>
      </c>
    </row>
    <row r="15" spans="1:25" s="110" customFormat="1" x14ac:dyDescent="0.25">
      <c r="A15" s="12" t="s">
        <v>3</v>
      </c>
      <c r="B15" s="134">
        <v>0</v>
      </c>
      <c r="D15" s="120">
        <v>0</v>
      </c>
      <c r="F15" s="120">
        <v>0</v>
      </c>
      <c r="H15" s="120">
        <v>0</v>
      </c>
      <c r="J15" s="120">
        <v>0</v>
      </c>
      <c r="L15" s="120">
        <v>0</v>
      </c>
      <c r="N15" s="120">
        <v>0</v>
      </c>
      <c r="P15" s="120">
        <v>0</v>
      </c>
      <c r="R15" s="120">
        <v>1</v>
      </c>
      <c r="T15" s="120">
        <v>0</v>
      </c>
    </row>
    <row r="16" spans="1:25" s="110" customFormat="1" x14ac:dyDescent="0.25">
      <c r="A16" s="12" t="s">
        <v>2</v>
      </c>
      <c r="B16" s="121">
        <v>6</v>
      </c>
      <c r="D16" s="121">
        <v>6</v>
      </c>
      <c r="F16" s="121">
        <v>1</v>
      </c>
      <c r="H16" s="121">
        <v>0</v>
      </c>
      <c r="J16" s="121">
        <v>0</v>
      </c>
      <c r="L16" s="121">
        <v>8</v>
      </c>
      <c r="N16" s="121">
        <v>7</v>
      </c>
      <c r="P16" s="121">
        <v>7</v>
      </c>
      <c r="R16" s="121">
        <v>7</v>
      </c>
      <c r="T16" s="121">
        <v>8</v>
      </c>
    </row>
    <row r="17" spans="1:20" s="110" customFormat="1" ht="15.75" thickBot="1" x14ac:dyDescent="0.3">
      <c r="A17" s="9" t="s">
        <v>65</v>
      </c>
      <c r="B17" s="122">
        <v>0</v>
      </c>
      <c r="C17" s="133"/>
      <c r="D17" s="122">
        <v>0</v>
      </c>
      <c r="E17" s="133"/>
      <c r="F17" s="122">
        <v>0</v>
      </c>
      <c r="G17" s="133"/>
      <c r="H17" s="122">
        <v>0</v>
      </c>
      <c r="I17" s="133"/>
      <c r="J17" s="122">
        <v>0</v>
      </c>
      <c r="K17" s="133"/>
      <c r="L17" s="122">
        <v>0</v>
      </c>
      <c r="M17" s="133"/>
      <c r="N17" s="122">
        <v>0</v>
      </c>
      <c r="O17" s="133"/>
      <c r="P17" s="122">
        <v>0</v>
      </c>
      <c r="R17" s="122">
        <v>0</v>
      </c>
      <c r="T17" s="122">
        <v>0</v>
      </c>
    </row>
    <row r="18" spans="1:20" s="64" customFormat="1" ht="15.75" thickBot="1" x14ac:dyDescent="0.3">
      <c r="A18" s="119" t="s">
        <v>0</v>
      </c>
      <c r="B18" s="6">
        <f>+SUM(B14:B17)</f>
        <v>60</v>
      </c>
      <c r="D18" s="6">
        <f>+SUM(D14:D17)</f>
        <v>42</v>
      </c>
      <c r="F18" s="6">
        <f>+SUM(F14:F17)</f>
        <v>18</v>
      </c>
      <c r="H18" s="6">
        <f>+SUM(H14:H17)</f>
        <v>3</v>
      </c>
      <c r="J18" s="6">
        <f>+SUM(J14:J17)</f>
        <v>3</v>
      </c>
      <c r="L18" s="6">
        <f>+SUM(L14:L17)</f>
        <v>69</v>
      </c>
      <c r="N18" s="6">
        <f>+SUM(N14:N17)</f>
        <v>66</v>
      </c>
      <c r="P18" s="6">
        <f>+SUM(P14:P17)</f>
        <v>64</v>
      </c>
      <c r="R18" s="6">
        <f>+SUM(R14:R17)</f>
        <v>69</v>
      </c>
      <c r="T18" s="6">
        <f>+SUM(T14:T17)</f>
        <v>62</v>
      </c>
    </row>
    <row r="28" spans="1:20" x14ac:dyDescent="0.25">
      <c r="B28" s="1"/>
    </row>
    <row r="29" spans="1:20" x14ac:dyDescent="0.25">
      <c r="B29" s="7"/>
    </row>
    <row r="30" spans="1:20" x14ac:dyDescent="0.25">
      <c r="B30" s="12"/>
    </row>
    <row r="31" spans="1:20" x14ac:dyDescent="0.25">
      <c r="B31" s="63"/>
    </row>
    <row r="32" spans="1:20" x14ac:dyDescent="0.25">
      <c r="B32" s="9"/>
    </row>
    <row r="33" spans="2:2" x14ac:dyDescent="0.25">
      <c r="B33" s="7"/>
    </row>
    <row r="36" spans="2:2" x14ac:dyDescent="0.25">
      <c r="B36" s="2"/>
    </row>
    <row r="42" spans="2:2" x14ac:dyDescent="0.25">
      <c r="B42" s="2"/>
    </row>
    <row r="45" spans="2:2" x14ac:dyDescent="0.25">
      <c r="B45" s="2"/>
    </row>
  </sheetData>
  <mergeCells count="23">
    <mergeCell ref="V8:Y10"/>
    <mergeCell ref="B11:B12"/>
    <mergeCell ref="D11:D12"/>
    <mergeCell ref="F11:F12"/>
    <mergeCell ref="X11:X12"/>
    <mergeCell ref="P11:P12"/>
    <mergeCell ref="J11:J12"/>
    <mergeCell ref="Y11:Y12"/>
    <mergeCell ref="V11:V12"/>
    <mergeCell ref="W11:W12"/>
    <mergeCell ref="R11:R12"/>
    <mergeCell ref="T11:T12"/>
    <mergeCell ref="P3:P4"/>
    <mergeCell ref="H11:H12"/>
    <mergeCell ref="L11:L12"/>
    <mergeCell ref="N11:N12"/>
    <mergeCell ref="R2:R4"/>
    <mergeCell ref="T2:T4"/>
    <mergeCell ref="B2:B4"/>
    <mergeCell ref="D2:J4"/>
    <mergeCell ref="L2:L4"/>
    <mergeCell ref="N2:P2"/>
    <mergeCell ref="N3:N4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20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50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20.5703125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28515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9" width="12" customWidth="1"/>
  </cols>
  <sheetData>
    <row r="2" spans="1:29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9" t="str">
        <f>+'Lead Sheet (R)'!L2</f>
        <v>County Commissioner</v>
      </c>
      <c r="O2" s="140"/>
      <c r="P2" s="141"/>
      <c r="Q2" s="23"/>
      <c r="R2" s="165" t="s">
        <v>82</v>
      </c>
      <c r="S2" s="23"/>
      <c r="T2" s="139" t="s">
        <v>128</v>
      </c>
      <c r="U2" s="140"/>
      <c r="V2" s="140"/>
      <c r="W2" s="140"/>
      <c r="X2" s="141"/>
    </row>
    <row r="3" spans="1:29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42" t="str">
        <f>+'Lead Sheet (R)'!L3</f>
        <v>at-Large</v>
      </c>
      <c r="O3" s="95"/>
      <c r="P3" s="144" t="str">
        <f>+'Lead Sheet (R)'!P3</f>
        <v>District 5</v>
      </c>
      <c r="Q3" s="23"/>
      <c r="R3" s="166"/>
      <c r="S3" s="23"/>
      <c r="T3" s="142"/>
      <c r="U3" s="143"/>
      <c r="V3" s="143"/>
      <c r="W3" s="143"/>
      <c r="X3" s="144"/>
    </row>
    <row r="4" spans="1:29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45"/>
      <c r="O4" s="94"/>
      <c r="P4" s="147"/>
      <c r="Q4" s="23"/>
      <c r="R4" s="167"/>
      <c r="S4" s="23"/>
      <c r="T4" s="145"/>
      <c r="U4" s="146"/>
      <c r="V4" s="146"/>
      <c r="W4" s="146"/>
      <c r="X4" s="147"/>
    </row>
    <row r="5" spans="1:29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49"/>
      <c r="N5" s="53"/>
      <c r="O5" s="23"/>
      <c r="P5" s="84"/>
      <c r="Q5" s="23"/>
      <c r="R5" s="53"/>
      <c r="S5" s="23"/>
      <c r="T5" s="50"/>
      <c r="X5" s="50"/>
    </row>
    <row r="6" spans="1:29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43"/>
      <c r="N6" s="44"/>
      <c r="O6" s="23"/>
      <c r="P6" s="44"/>
      <c r="Q6" s="23"/>
      <c r="R6" s="44"/>
      <c r="S6" s="23"/>
      <c r="T6" s="81"/>
      <c r="U6" s="78"/>
      <c r="V6" s="78"/>
      <c r="W6" s="78"/>
      <c r="X6" s="93"/>
    </row>
    <row r="7" spans="1:29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O7" s="35"/>
      <c r="P7" s="36" t="str">
        <f>+'Lead Sheet (R)'!P7</f>
        <v>James</v>
      </c>
      <c r="Q7" s="35"/>
      <c r="R7" s="36" t="s">
        <v>258</v>
      </c>
      <c r="S7" s="35"/>
      <c r="T7" s="76" t="s">
        <v>260</v>
      </c>
      <c r="U7" s="98"/>
      <c r="V7" s="98" t="s">
        <v>261</v>
      </c>
      <c r="W7" s="98"/>
      <c r="X7" s="75" t="s">
        <v>262</v>
      </c>
    </row>
    <row r="8" spans="1:29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O8" s="35"/>
      <c r="P8" s="36" t="str">
        <f>+'Lead Sheet (R)'!P8</f>
        <v>BERTINO</v>
      </c>
      <c r="Q8" s="35"/>
      <c r="R8" s="36" t="s">
        <v>259</v>
      </c>
      <c r="S8" s="35"/>
      <c r="T8" s="76" t="s">
        <v>263</v>
      </c>
      <c r="U8" s="98"/>
      <c r="V8" s="98" t="s">
        <v>264</v>
      </c>
      <c r="W8" s="98"/>
      <c r="X8" s="75" t="s">
        <v>265</v>
      </c>
      <c r="Z8" s="139" t="s">
        <v>57</v>
      </c>
      <c r="AA8" s="140"/>
      <c r="AB8" s="140"/>
      <c r="AC8" s="141"/>
    </row>
    <row r="9" spans="1:29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22"/>
      <c r="P9" s="24"/>
      <c r="Q9" s="22"/>
      <c r="R9" s="135"/>
      <c r="S9" s="22"/>
      <c r="T9" s="104"/>
      <c r="U9" s="105"/>
      <c r="V9" s="105"/>
      <c r="W9" s="105"/>
      <c r="X9" s="103"/>
      <c r="Z9" s="142"/>
      <c r="AA9" s="168"/>
      <c r="AB9" s="168"/>
      <c r="AC9" s="144"/>
    </row>
    <row r="10" spans="1:29" ht="5.0999999999999996" customHeight="1" thickBot="1" x14ac:dyDescent="0.3">
      <c r="A10" s="30"/>
      <c r="B10" s="117"/>
      <c r="Z10" s="169"/>
      <c r="AA10" s="170"/>
      <c r="AB10" s="170"/>
      <c r="AC10" s="171"/>
    </row>
    <row r="11" spans="1:29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M11" s="118"/>
      <c r="N11" s="163" t="s">
        <v>73</v>
      </c>
      <c r="P11" s="163" t="s">
        <v>73</v>
      </c>
      <c r="R11" s="163" t="s">
        <v>73</v>
      </c>
      <c r="T11" s="163" t="s">
        <v>73</v>
      </c>
      <c r="V11" s="163" t="s">
        <v>73</v>
      </c>
      <c r="X11" s="163" t="s">
        <v>73</v>
      </c>
      <c r="Z11" s="172" t="s">
        <v>45</v>
      </c>
      <c r="AA11" s="174" t="s">
        <v>3</v>
      </c>
      <c r="AB11" s="174" t="s">
        <v>2</v>
      </c>
      <c r="AC11" s="176" t="s">
        <v>72</v>
      </c>
    </row>
    <row r="12" spans="1:29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M12" s="118"/>
      <c r="N12" s="164"/>
      <c r="P12" s="164"/>
      <c r="R12" s="164"/>
      <c r="T12" s="164"/>
      <c r="V12" s="164"/>
      <c r="X12" s="164"/>
      <c r="Z12" s="173"/>
      <c r="AA12" s="175"/>
      <c r="AB12" s="175"/>
      <c r="AC12" s="177"/>
    </row>
    <row r="13" spans="1:29" x14ac:dyDescent="0.25">
      <c r="A13" t="s">
        <v>127</v>
      </c>
      <c r="B13" s="66">
        <v>7</v>
      </c>
      <c r="C13" s="30"/>
      <c r="D13" s="66">
        <v>2</v>
      </c>
      <c r="E13" s="30"/>
      <c r="F13" s="66">
        <v>3</v>
      </c>
      <c r="G13" s="30"/>
      <c r="H13" s="66">
        <v>1</v>
      </c>
      <c r="I13" s="30"/>
      <c r="J13" s="66">
        <v>1</v>
      </c>
      <c r="K13" s="30"/>
      <c r="L13" s="66">
        <v>7</v>
      </c>
      <c r="M13" s="30"/>
      <c r="N13" s="66">
        <v>7</v>
      </c>
      <c r="O13" s="30"/>
      <c r="P13" s="66">
        <v>7</v>
      </c>
      <c r="Q13" s="30"/>
      <c r="R13" s="66">
        <v>7</v>
      </c>
      <c r="S13" s="30"/>
      <c r="T13" s="66">
        <v>5</v>
      </c>
      <c r="U13" s="30"/>
      <c r="V13" s="66">
        <v>6</v>
      </c>
      <c r="W13" s="30"/>
      <c r="X13" s="66">
        <v>6</v>
      </c>
      <c r="Y13" s="30"/>
      <c r="Z13" s="66">
        <v>7</v>
      </c>
      <c r="AA13" s="65">
        <v>0</v>
      </c>
      <c r="AB13" s="65">
        <v>3</v>
      </c>
      <c r="AC13" s="96">
        <v>0</v>
      </c>
    </row>
    <row r="14" spans="1:29" x14ac:dyDescent="0.25">
      <c r="A14" t="s">
        <v>126</v>
      </c>
      <c r="B14" s="66">
        <v>35</v>
      </c>
      <c r="C14" s="30"/>
      <c r="D14" s="66">
        <v>22</v>
      </c>
      <c r="E14" s="30"/>
      <c r="F14" s="66">
        <v>5</v>
      </c>
      <c r="G14" s="30"/>
      <c r="H14" s="67">
        <v>0</v>
      </c>
      <c r="I14" s="30"/>
      <c r="J14" s="67">
        <v>6</v>
      </c>
      <c r="K14" s="30"/>
      <c r="L14" s="66">
        <v>35</v>
      </c>
      <c r="M14" s="30"/>
      <c r="N14" s="66">
        <v>29</v>
      </c>
      <c r="O14" s="30"/>
      <c r="P14" s="66">
        <v>32</v>
      </c>
      <c r="Q14" s="30"/>
      <c r="R14" s="67">
        <v>33</v>
      </c>
      <c r="S14" s="30"/>
      <c r="T14" s="66">
        <v>32</v>
      </c>
      <c r="U14" s="30"/>
      <c r="V14" s="66">
        <v>31</v>
      </c>
      <c r="W14" s="30"/>
      <c r="X14" s="66">
        <v>32</v>
      </c>
      <c r="Y14" s="30"/>
      <c r="Z14" s="66">
        <v>37</v>
      </c>
      <c r="AA14" s="65">
        <v>0</v>
      </c>
      <c r="AB14" s="65">
        <v>1</v>
      </c>
      <c r="AC14" s="96">
        <v>0</v>
      </c>
    </row>
    <row r="15" spans="1:29" x14ac:dyDescent="0.25">
      <c r="A15" t="s">
        <v>125</v>
      </c>
      <c r="B15" s="66">
        <v>23</v>
      </c>
      <c r="C15" s="30"/>
      <c r="D15" s="66">
        <v>19</v>
      </c>
      <c r="E15" s="30"/>
      <c r="F15" s="66">
        <v>7</v>
      </c>
      <c r="G15" s="30"/>
      <c r="H15" s="66">
        <v>0</v>
      </c>
      <c r="I15" s="30"/>
      <c r="J15" s="66">
        <v>1</v>
      </c>
      <c r="K15" s="30"/>
      <c r="L15" s="66">
        <v>28</v>
      </c>
      <c r="M15" s="30"/>
      <c r="N15" s="66">
        <v>26</v>
      </c>
      <c r="O15" s="30"/>
      <c r="P15" s="66">
        <v>26</v>
      </c>
      <c r="Q15" s="30"/>
      <c r="R15" s="66">
        <v>24</v>
      </c>
      <c r="S15" s="30"/>
      <c r="T15" s="66">
        <v>27</v>
      </c>
      <c r="U15" s="30"/>
      <c r="V15" s="66">
        <v>23</v>
      </c>
      <c r="W15" s="30"/>
      <c r="X15" s="66">
        <v>23</v>
      </c>
      <c r="Y15" s="30"/>
      <c r="Z15" s="66">
        <v>29</v>
      </c>
      <c r="AA15" s="65">
        <v>0</v>
      </c>
      <c r="AB15" s="65">
        <v>7</v>
      </c>
      <c r="AC15" s="96">
        <v>0</v>
      </c>
    </row>
    <row r="16" spans="1:29" x14ac:dyDescent="0.25">
      <c r="A16" t="s">
        <v>124</v>
      </c>
      <c r="B16" s="66">
        <v>10</v>
      </c>
      <c r="C16" s="30"/>
      <c r="D16" s="66">
        <v>10</v>
      </c>
      <c r="E16" s="30"/>
      <c r="F16" s="66">
        <v>0</v>
      </c>
      <c r="G16" s="30"/>
      <c r="H16" s="66">
        <v>1</v>
      </c>
      <c r="I16" s="30"/>
      <c r="J16" s="66">
        <v>0</v>
      </c>
      <c r="K16" s="30"/>
      <c r="L16" s="66">
        <v>11</v>
      </c>
      <c r="M16" s="30"/>
      <c r="N16" s="66">
        <v>11</v>
      </c>
      <c r="O16" s="30"/>
      <c r="P16" s="66">
        <v>12</v>
      </c>
      <c r="Q16" s="30"/>
      <c r="R16" s="66">
        <v>9</v>
      </c>
      <c r="S16" s="30"/>
      <c r="T16" s="66">
        <v>10</v>
      </c>
      <c r="U16" s="30"/>
      <c r="V16" s="66">
        <v>11</v>
      </c>
      <c r="W16" s="30"/>
      <c r="X16" s="66">
        <v>11</v>
      </c>
      <c r="Y16" s="30"/>
      <c r="Z16" s="66">
        <v>14</v>
      </c>
      <c r="AA16" s="65">
        <v>1</v>
      </c>
      <c r="AB16" s="65">
        <v>11</v>
      </c>
      <c r="AC16" s="96">
        <v>0</v>
      </c>
    </row>
    <row r="17" spans="1:29" x14ac:dyDescent="0.25">
      <c r="A17" t="s">
        <v>123</v>
      </c>
      <c r="B17" s="66">
        <v>26</v>
      </c>
      <c r="C17" s="30"/>
      <c r="D17" s="66">
        <v>19</v>
      </c>
      <c r="E17" s="30"/>
      <c r="F17" s="66">
        <v>7</v>
      </c>
      <c r="G17" s="30"/>
      <c r="H17" s="66">
        <v>1</v>
      </c>
      <c r="I17" s="30"/>
      <c r="J17" s="66">
        <v>2</v>
      </c>
      <c r="K17" s="30"/>
      <c r="L17" s="66">
        <v>30</v>
      </c>
      <c r="M17" s="30"/>
      <c r="N17" s="66">
        <v>30</v>
      </c>
      <c r="O17" s="30"/>
      <c r="P17" s="66">
        <v>28</v>
      </c>
      <c r="Q17" s="30"/>
      <c r="R17" s="66">
        <v>27</v>
      </c>
      <c r="S17" s="30"/>
      <c r="T17" s="66">
        <v>28</v>
      </c>
      <c r="U17" s="30"/>
      <c r="V17" s="66">
        <v>28</v>
      </c>
      <c r="W17" s="30"/>
      <c r="X17" s="66">
        <v>26</v>
      </c>
      <c r="Y17" s="30"/>
      <c r="Z17" s="66">
        <v>30</v>
      </c>
      <c r="AA17" s="65">
        <v>1</v>
      </c>
      <c r="AB17" s="65">
        <v>9</v>
      </c>
      <c r="AC17" s="96">
        <v>0</v>
      </c>
    </row>
    <row r="18" spans="1:29" ht="15.75" thickBot="1" x14ac:dyDescent="0.3">
      <c r="A18" t="s">
        <v>122</v>
      </c>
      <c r="B18" s="66">
        <v>10</v>
      </c>
      <c r="C18" s="30"/>
      <c r="D18" s="66">
        <v>8</v>
      </c>
      <c r="E18" s="30"/>
      <c r="F18" s="66">
        <v>4</v>
      </c>
      <c r="G18" s="30"/>
      <c r="H18" s="66">
        <v>0</v>
      </c>
      <c r="I18" s="30"/>
      <c r="J18" s="66">
        <v>1</v>
      </c>
      <c r="K18" s="30"/>
      <c r="L18" s="66">
        <v>13</v>
      </c>
      <c r="M18" s="30"/>
      <c r="N18" s="66">
        <v>12</v>
      </c>
      <c r="O18" s="30"/>
      <c r="P18" s="66">
        <v>13</v>
      </c>
      <c r="Q18" s="30"/>
      <c r="R18" s="66">
        <v>13</v>
      </c>
      <c r="S18" s="30"/>
      <c r="T18" s="66">
        <v>12</v>
      </c>
      <c r="U18" s="30"/>
      <c r="V18" s="66">
        <v>12</v>
      </c>
      <c r="W18" s="30"/>
      <c r="X18" s="66">
        <v>13</v>
      </c>
      <c r="Y18" s="30"/>
      <c r="Z18" s="66">
        <v>14</v>
      </c>
      <c r="AA18" s="65">
        <v>2</v>
      </c>
      <c r="AB18" s="65">
        <v>2</v>
      </c>
      <c r="AC18" s="96">
        <v>0</v>
      </c>
    </row>
    <row r="19" spans="1:29" s="4" customFormat="1" ht="15.75" thickBot="1" x14ac:dyDescent="0.3">
      <c r="A19" s="7" t="s">
        <v>4</v>
      </c>
      <c r="B19" s="6">
        <f>+SUM(B13:B18)</f>
        <v>111</v>
      </c>
      <c r="C19" s="64"/>
      <c r="D19" s="6">
        <f>+SUM(D13:D18)</f>
        <v>80</v>
      </c>
      <c r="E19" s="64"/>
      <c r="F19" s="6">
        <f>+SUM(F13:F18)</f>
        <v>26</v>
      </c>
      <c r="G19" s="64"/>
      <c r="H19" s="6">
        <f>+SUM(H13:H18)</f>
        <v>3</v>
      </c>
      <c r="I19" s="64"/>
      <c r="J19" s="6">
        <f>+SUM(J13:J18)</f>
        <v>11</v>
      </c>
      <c r="K19" s="64"/>
      <c r="L19" s="6">
        <f>+SUM(L13:L18)</f>
        <v>124</v>
      </c>
      <c r="M19" s="64"/>
      <c r="N19" s="6">
        <f>+SUM(N13:N18)</f>
        <v>115</v>
      </c>
      <c r="O19" s="64"/>
      <c r="P19" s="6">
        <f>+SUM(P13:P18)</f>
        <v>118</v>
      </c>
      <c r="Q19" s="64"/>
      <c r="R19" s="6">
        <f>+SUM(R13:R18)</f>
        <v>113</v>
      </c>
      <c r="S19" s="64"/>
      <c r="T19" s="6">
        <f>+SUM(T13:T18)</f>
        <v>114</v>
      </c>
      <c r="U19" s="64"/>
      <c r="V19" s="6">
        <f>+SUM(V13:V18)</f>
        <v>111</v>
      </c>
      <c r="W19" s="64"/>
      <c r="X19" s="6">
        <f>+SUM(X13:X18)</f>
        <v>111</v>
      </c>
      <c r="Y19" s="64"/>
      <c r="Z19" s="6">
        <f>+SUM(Z13:Z18)</f>
        <v>131</v>
      </c>
      <c r="AA19" s="6">
        <f>+SUM(AA13:AA18)</f>
        <v>4</v>
      </c>
      <c r="AB19" s="6">
        <f>+SUM(AB13:AB18)</f>
        <v>33</v>
      </c>
      <c r="AC19" s="6">
        <f>+SUM(AC13:AC18)</f>
        <v>0</v>
      </c>
    </row>
    <row r="20" spans="1:29" s="110" customFormat="1" x14ac:dyDescent="0.25">
      <c r="A20" s="12" t="s">
        <v>3</v>
      </c>
      <c r="B20" s="120">
        <v>4</v>
      </c>
      <c r="D20" s="120">
        <v>3</v>
      </c>
      <c r="F20" s="120">
        <v>1</v>
      </c>
      <c r="H20" s="120">
        <v>0</v>
      </c>
      <c r="J20" s="120">
        <v>0</v>
      </c>
      <c r="L20" s="120">
        <v>4</v>
      </c>
      <c r="N20" s="120">
        <v>3</v>
      </c>
      <c r="P20" s="120">
        <v>3</v>
      </c>
      <c r="R20" s="120">
        <v>3</v>
      </c>
      <c r="T20" s="120">
        <v>3</v>
      </c>
      <c r="V20" s="120">
        <v>2</v>
      </c>
      <c r="X20" s="120">
        <v>2</v>
      </c>
    </row>
    <row r="21" spans="1:29" s="110" customFormat="1" x14ac:dyDescent="0.25">
      <c r="A21" s="12" t="s">
        <v>2</v>
      </c>
      <c r="B21" s="121">
        <v>28</v>
      </c>
      <c r="D21" s="121">
        <v>21</v>
      </c>
      <c r="F21" s="121">
        <v>5</v>
      </c>
      <c r="H21" s="121">
        <v>1</v>
      </c>
      <c r="J21" s="121">
        <v>2</v>
      </c>
      <c r="L21" s="121">
        <v>28</v>
      </c>
      <c r="N21" s="121">
        <v>26</v>
      </c>
      <c r="P21" s="121">
        <v>29</v>
      </c>
      <c r="R21" s="121">
        <v>29</v>
      </c>
      <c r="T21" s="121">
        <v>28</v>
      </c>
      <c r="V21" s="121">
        <v>26</v>
      </c>
      <c r="X21" s="121">
        <v>27</v>
      </c>
    </row>
    <row r="22" spans="1:29" s="110" customFormat="1" ht="15.75" thickBot="1" x14ac:dyDescent="0.3">
      <c r="A22" s="9" t="s">
        <v>65</v>
      </c>
      <c r="B22" s="122">
        <v>0</v>
      </c>
      <c r="C22" s="133"/>
      <c r="D22" s="122">
        <v>0</v>
      </c>
      <c r="E22" s="133"/>
      <c r="F22" s="122">
        <v>0</v>
      </c>
      <c r="G22" s="133"/>
      <c r="H22" s="122">
        <v>0</v>
      </c>
      <c r="I22" s="133"/>
      <c r="J22" s="122">
        <v>0</v>
      </c>
      <c r="K22" s="133"/>
      <c r="L22" s="122">
        <v>0</v>
      </c>
      <c r="M22" s="133"/>
      <c r="N22" s="122">
        <v>0</v>
      </c>
      <c r="O22" s="133"/>
      <c r="P22" s="122">
        <v>0</v>
      </c>
      <c r="R22" s="122">
        <v>0</v>
      </c>
      <c r="T22" s="122">
        <v>0</v>
      </c>
      <c r="V22" s="184">
        <v>0</v>
      </c>
      <c r="X22" s="122">
        <v>0</v>
      </c>
    </row>
    <row r="23" spans="1:29" s="4" customFormat="1" ht="15.75" thickBot="1" x14ac:dyDescent="0.3">
      <c r="A23" s="119" t="s">
        <v>0</v>
      </c>
      <c r="B23" s="6">
        <f>+SUM(B19:B22)</f>
        <v>143</v>
      </c>
      <c r="D23" s="6">
        <f>+SUM(D19:D22)</f>
        <v>104</v>
      </c>
      <c r="F23" s="6">
        <f>+SUM(F19:F22)</f>
        <v>32</v>
      </c>
      <c r="H23" s="6">
        <f>+SUM(H19:H22)</f>
        <v>4</v>
      </c>
      <c r="J23" s="6">
        <f>+SUM(J19:J22)</f>
        <v>13</v>
      </c>
      <c r="L23" s="6">
        <f>+SUM(L19:L22)</f>
        <v>156</v>
      </c>
      <c r="N23" s="6">
        <f>+SUM(N19:N22)</f>
        <v>144</v>
      </c>
      <c r="P23" s="6">
        <f>+SUM(P19:P22)</f>
        <v>150</v>
      </c>
      <c r="R23" s="6">
        <f>+SUM(R19:R22)</f>
        <v>145</v>
      </c>
      <c r="T23" s="6">
        <f>+SUM(T19:T22)</f>
        <v>145</v>
      </c>
      <c r="V23" s="6">
        <f>+SUM(V19:V22)</f>
        <v>139</v>
      </c>
      <c r="X23" s="6">
        <f>+SUM(X19:X22)</f>
        <v>140</v>
      </c>
    </row>
    <row r="33" spans="2:2" x14ac:dyDescent="0.25">
      <c r="B33" s="1"/>
    </row>
    <row r="34" spans="2:2" x14ac:dyDescent="0.25">
      <c r="B34" s="7"/>
    </row>
    <row r="35" spans="2:2" x14ac:dyDescent="0.25">
      <c r="B35" s="12"/>
    </row>
    <row r="36" spans="2:2" x14ac:dyDescent="0.25">
      <c r="B36" s="63"/>
    </row>
    <row r="37" spans="2:2" x14ac:dyDescent="0.25">
      <c r="B37" s="9"/>
    </row>
    <row r="38" spans="2:2" x14ac:dyDescent="0.25">
      <c r="B38" s="7"/>
    </row>
    <row r="41" spans="2:2" x14ac:dyDescent="0.25">
      <c r="B41" s="2"/>
    </row>
    <row r="47" spans="2:2" x14ac:dyDescent="0.25">
      <c r="B47" s="2"/>
    </row>
    <row r="50" spans="2:2" x14ac:dyDescent="0.25">
      <c r="B50" s="2"/>
    </row>
  </sheetData>
  <mergeCells count="25">
    <mergeCell ref="H11:H12"/>
    <mergeCell ref="T11:T12"/>
    <mergeCell ref="Z8:AC10"/>
    <mergeCell ref="V11:V12"/>
    <mergeCell ref="X11:X12"/>
    <mergeCell ref="Z11:Z12"/>
    <mergeCell ref="AA11:AA12"/>
    <mergeCell ref="AB11:AB12"/>
    <mergeCell ref="AC11:AC12"/>
    <mergeCell ref="L11:L12"/>
    <mergeCell ref="B11:B12"/>
    <mergeCell ref="D11:D12"/>
    <mergeCell ref="F11:F12"/>
    <mergeCell ref="T2:X4"/>
    <mergeCell ref="R2:R4"/>
    <mergeCell ref="P11:P12"/>
    <mergeCell ref="R11:R12"/>
    <mergeCell ref="J11:J12"/>
    <mergeCell ref="N11:N12"/>
    <mergeCell ref="B2:B4"/>
    <mergeCell ref="D2:J4"/>
    <mergeCell ref="L2:L4"/>
    <mergeCell ref="N2:P2"/>
    <mergeCell ref="N3:N4"/>
    <mergeCell ref="P3:P4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24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66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25.85546875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28515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5" width="12" customWidth="1"/>
  </cols>
  <sheetData>
    <row r="2" spans="1:25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9" t="str">
        <f>+'Lead Sheet (R)'!L2</f>
        <v>County Commissioner</v>
      </c>
      <c r="O2" s="140"/>
      <c r="P2" s="141"/>
      <c r="Q2" s="23"/>
      <c r="R2" s="139" t="s">
        <v>121</v>
      </c>
      <c r="S2" s="140"/>
      <c r="T2" s="141"/>
    </row>
    <row r="3" spans="1:25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42" t="str">
        <f>+'Lead Sheet (R)'!L3:L4</f>
        <v>at-Large</v>
      </c>
      <c r="O3" s="87"/>
      <c r="P3" s="158" t="str">
        <f>+'Lead Sheet (R)'!N3:N4</f>
        <v>District 2</v>
      </c>
      <c r="Q3" s="23"/>
      <c r="R3" s="142"/>
      <c r="S3" s="143"/>
      <c r="T3" s="144"/>
    </row>
    <row r="4" spans="1:25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45"/>
      <c r="O4" s="86"/>
      <c r="P4" s="159"/>
      <c r="Q4" s="23"/>
      <c r="R4" s="145"/>
      <c r="S4" s="146"/>
      <c r="T4" s="147"/>
    </row>
    <row r="5" spans="1:25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53"/>
      <c r="O5" s="52"/>
      <c r="P5" s="84"/>
      <c r="Q5" s="23"/>
      <c r="R5" s="50"/>
    </row>
    <row r="6" spans="1:25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43"/>
      <c r="N6" s="44"/>
      <c r="O6" s="64"/>
      <c r="P6" s="44"/>
      <c r="Q6" s="23"/>
      <c r="R6" s="81"/>
      <c r="S6" s="78"/>
      <c r="T6" s="77"/>
    </row>
    <row r="7" spans="1:25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P7" s="36" t="str">
        <f>+'Lead Sheet (R)'!N7</f>
        <v>Maureen</v>
      </c>
      <c r="Q7" s="35"/>
      <c r="R7" s="76" t="s">
        <v>266</v>
      </c>
      <c r="S7" s="98"/>
      <c r="T7" s="75" t="s">
        <v>120</v>
      </c>
    </row>
    <row r="8" spans="1:25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P8" s="36" t="str">
        <f>+'Lead Sheet (R)'!N8</f>
        <v>KERN</v>
      </c>
      <c r="Q8" s="35"/>
      <c r="R8" s="76" t="s">
        <v>267</v>
      </c>
      <c r="S8" s="98"/>
      <c r="T8" s="75" t="s">
        <v>268</v>
      </c>
      <c r="V8" s="139" t="s">
        <v>57</v>
      </c>
      <c r="W8" s="140"/>
      <c r="X8" s="140"/>
      <c r="Y8" s="141"/>
    </row>
    <row r="9" spans="1:25" s="17" customFormat="1" ht="18.75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5"/>
      <c r="N9" s="101"/>
      <c r="O9" s="102"/>
      <c r="P9" s="101"/>
      <c r="Q9" s="22"/>
      <c r="R9" s="104"/>
      <c r="S9" s="105"/>
      <c r="T9" s="103"/>
      <c r="V9" s="142"/>
      <c r="W9" s="168"/>
      <c r="X9" s="168"/>
      <c r="Y9" s="144"/>
    </row>
    <row r="10" spans="1:25" ht="5.0999999999999996" customHeight="1" thickBot="1" x14ac:dyDescent="0.3">
      <c r="A10" s="30"/>
      <c r="B10" s="117"/>
      <c r="V10" s="169"/>
      <c r="W10" s="170"/>
      <c r="X10" s="170"/>
      <c r="Y10" s="171"/>
    </row>
    <row r="11" spans="1:25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N11" s="163" t="s">
        <v>73</v>
      </c>
      <c r="O11" s="118"/>
      <c r="P11" s="163" t="s">
        <v>73</v>
      </c>
      <c r="Q11" s="178"/>
      <c r="R11" s="163" t="s">
        <v>73</v>
      </c>
      <c r="S11" s="118"/>
      <c r="T11" s="163" t="s">
        <v>73</v>
      </c>
      <c r="V11" s="172" t="s">
        <v>45</v>
      </c>
      <c r="W11" s="174" t="s">
        <v>3</v>
      </c>
      <c r="X11" s="174" t="s">
        <v>2</v>
      </c>
      <c r="Y11" s="176" t="s">
        <v>72</v>
      </c>
    </row>
    <row r="12" spans="1:25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N12" s="164"/>
      <c r="O12" s="118"/>
      <c r="P12" s="164"/>
      <c r="Q12" s="178"/>
      <c r="R12" s="164"/>
      <c r="S12" s="118"/>
      <c r="T12" s="164"/>
      <c r="V12" s="173"/>
      <c r="W12" s="175"/>
      <c r="X12" s="175"/>
      <c r="Y12" s="177"/>
    </row>
    <row r="13" spans="1:25" x14ac:dyDescent="0.25">
      <c r="A13" t="s">
        <v>150</v>
      </c>
      <c r="B13" s="66">
        <v>107</v>
      </c>
      <c r="C13" s="30"/>
      <c r="D13" s="66">
        <v>76</v>
      </c>
      <c r="E13" s="30"/>
      <c r="F13" s="66">
        <v>28</v>
      </c>
      <c r="G13" s="30"/>
      <c r="H13" s="66">
        <v>2</v>
      </c>
      <c r="I13" s="30"/>
      <c r="J13" s="66">
        <v>9</v>
      </c>
      <c r="K13" s="30"/>
      <c r="L13" s="66">
        <v>122</v>
      </c>
      <c r="M13" s="30"/>
      <c r="N13" s="66">
        <v>112</v>
      </c>
      <c r="O13" s="30"/>
      <c r="P13" s="66">
        <v>111</v>
      </c>
      <c r="Q13" s="30"/>
      <c r="R13" s="66">
        <v>106</v>
      </c>
      <c r="S13" s="30"/>
      <c r="T13" s="66">
        <v>96</v>
      </c>
      <c r="U13" s="30"/>
      <c r="V13" s="66">
        <v>126</v>
      </c>
      <c r="W13" s="65">
        <v>20</v>
      </c>
      <c r="X13" s="65">
        <v>25</v>
      </c>
      <c r="Y13" s="96">
        <v>0</v>
      </c>
    </row>
    <row r="14" spans="1:25" x14ac:dyDescent="0.25">
      <c r="A14" t="s">
        <v>149</v>
      </c>
      <c r="B14" s="66">
        <v>71</v>
      </c>
      <c r="C14" s="30"/>
      <c r="D14" s="66">
        <v>40</v>
      </c>
      <c r="E14" s="30"/>
      <c r="F14" s="66">
        <v>28</v>
      </c>
      <c r="G14" s="30"/>
      <c r="H14" s="66">
        <v>3</v>
      </c>
      <c r="I14" s="30"/>
      <c r="J14" s="66">
        <v>7</v>
      </c>
      <c r="K14" s="30"/>
      <c r="L14" s="66">
        <v>78</v>
      </c>
      <c r="M14" s="30"/>
      <c r="N14" s="66">
        <v>75</v>
      </c>
      <c r="O14" s="30"/>
      <c r="P14" s="66"/>
      <c r="Q14" s="30"/>
      <c r="R14" s="66">
        <v>70</v>
      </c>
      <c r="S14" s="30"/>
      <c r="T14" s="66">
        <v>67</v>
      </c>
      <c r="U14" s="30"/>
      <c r="V14" s="66">
        <v>80</v>
      </c>
      <c r="W14" s="65">
        <v>9</v>
      </c>
      <c r="X14" s="65">
        <v>16</v>
      </c>
      <c r="Y14" s="96">
        <v>1</v>
      </c>
    </row>
    <row r="15" spans="1:25" x14ac:dyDescent="0.25">
      <c r="A15" t="s">
        <v>148</v>
      </c>
      <c r="B15" s="66">
        <v>70</v>
      </c>
      <c r="C15" s="30"/>
      <c r="D15" s="66">
        <v>36</v>
      </c>
      <c r="E15" s="30"/>
      <c r="F15" s="66">
        <v>28</v>
      </c>
      <c r="G15" s="30"/>
      <c r="H15" s="66">
        <v>1</v>
      </c>
      <c r="I15" s="30"/>
      <c r="J15" s="66">
        <v>11</v>
      </c>
      <c r="K15" s="30"/>
      <c r="L15" s="66">
        <v>76</v>
      </c>
      <c r="M15" s="30"/>
      <c r="N15" s="66">
        <v>69</v>
      </c>
      <c r="O15" s="30"/>
      <c r="P15" s="66"/>
      <c r="Q15" s="30"/>
      <c r="R15" s="66">
        <v>67</v>
      </c>
      <c r="S15" s="30"/>
      <c r="T15" s="66">
        <v>59</v>
      </c>
      <c r="U15" s="30"/>
      <c r="V15" s="66">
        <v>82</v>
      </c>
      <c r="W15" s="65">
        <v>14</v>
      </c>
      <c r="X15" s="65">
        <v>20</v>
      </c>
      <c r="Y15" s="96">
        <v>0</v>
      </c>
    </row>
    <row r="16" spans="1:25" x14ac:dyDescent="0.25">
      <c r="A16" t="s">
        <v>147</v>
      </c>
      <c r="B16" s="66">
        <v>107</v>
      </c>
      <c r="C16" s="30"/>
      <c r="D16" s="66">
        <v>68</v>
      </c>
      <c r="E16" s="30"/>
      <c r="F16" s="66">
        <v>38</v>
      </c>
      <c r="G16" s="30"/>
      <c r="H16" s="66">
        <v>0</v>
      </c>
      <c r="I16" s="30"/>
      <c r="J16" s="66">
        <v>6</v>
      </c>
      <c r="K16" s="30"/>
      <c r="L16" s="66">
        <v>115</v>
      </c>
      <c r="M16" s="30"/>
      <c r="N16" s="66">
        <v>103</v>
      </c>
      <c r="O16" s="30"/>
      <c r="P16" s="66"/>
      <c r="Q16" s="30"/>
      <c r="R16" s="66">
        <v>98</v>
      </c>
      <c r="S16" s="30"/>
      <c r="T16" s="66">
        <v>88</v>
      </c>
      <c r="U16" s="30"/>
      <c r="V16" s="66">
        <v>119</v>
      </c>
      <c r="W16" s="65">
        <v>15</v>
      </c>
      <c r="X16" s="65">
        <v>20</v>
      </c>
      <c r="Y16" s="96">
        <v>0</v>
      </c>
    </row>
    <row r="17" spans="1:25" x14ac:dyDescent="0.25">
      <c r="A17" t="s">
        <v>146</v>
      </c>
      <c r="B17" s="66">
        <v>135</v>
      </c>
      <c r="C17" s="30"/>
      <c r="D17" s="66">
        <v>79</v>
      </c>
      <c r="E17" s="30"/>
      <c r="F17" s="66">
        <v>46</v>
      </c>
      <c r="G17" s="30"/>
      <c r="H17" s="66">
        <v>6</v>
      </c>
      <c r="I17" s="30"/>
      <c r="J17" s="66">
        <v>9</v>
      </c>
      <c r="K17" s="30"/>
      <c r="L17" s="66">
        <v>142</v>
      </c>
      <c r="M17" s="30"/>
      <c r="N17" s="66">
        <v>136</v>
      </c>
      <c r="O17" s="30"/>
      <c r="P17" s="66"/>
      <c r="Q17" s="30"/>
      <c r="R17" s="66">
        <v>132</v>
      </c>
      <c r="S17" s="30"/>
      <c r="T17" s="66">
        <v>118</v>
      </c>
      <c r="U17" s="30"/>
      <c r="V17" s="66">
        <v>152</v>
      </c>
      <c r="W17" s="65">
        <v>5</v>
      </c>
      <c r="X17" s="65">
        <v>30</v>
      </c>
      <c r="Y17" s="96">
        <v>0</v>
      </c>
    </row>
    <row r="18" spans="1:25" x14ac:dyDescent="0.25">
      <c r="A18" t="s">
        <v>145</v>
      </c>
      <c r="B18" s="66">
        <v>70</v>
      </c>
      <c r="C18" s="30"/>
      <c r="D18" s="66">
        <v>57</v>
      </c>
      <c r="E18" s="30"/>
      <c r="F18" s="66">
        <v>17</v>
      </c>
      <c r="G18" s="30"/>
      <c r="H18" s="66">
        <v>1</v>
      </c>
      <c r="I18" s="30"/>
      <c r="J18" s="66">
        <v>4</v>
      </c>
      <c r="K18" s="30"/>
      <c r="L18" s="66">
        <v>76</v>
      </c>
      <c r="M18" s="30"/>
      <c r="N18" s="66">
        <v>74</v>
      </c>
      <c r="O18" s="30"/>
      <c r="P18" s="66"/>
      <c r="Q18" s="30"/>
      <c r="R18" s="66">
        <v>73</v>
      </c>
      <c r="S18" s="30"/>
      <c r="T18" s="66">
        <v>58</v>
      </c>
      <c r="U18" s="30"/>
      <c r="V18" s="66">
        <v>83</v>
      </c>
      <c r="W18" s="65">
        <v>9</v>
      </c>
      <c r="X18" s="65">
        <v>10</v>
      </c>
      <c r="Y18" s="96">
        <v>0</v>
      </c>
    </row>
    <row r="19" spans="1:25" x14ac:dyDescent="0.25">
      <c r="A19" t="s">
        <v>144</v>
      </c>
      <c r="B19" s="66">
        <v>60</v>
      </c>
      <c r="C19" s="30"/>
      <c r="D19" s="66">
        <v>39</v>
      </c>
      <c r="E19" s="30"/>
      <c r="F19" s="66">
        <v>18</v>
      </c>
      <c r="G19" s="30"/>
      <c r="H19" s="66">
        <v>2</v>
      </c>
      <c r="I19" s="30"/>
      <c r="J19" s="66">
        <v>4</v>
      </c>
      <c r="K19" s="30"/>
      <c r="L19" s="66">
        <v>66</v>
      </c>
      <c r="M19" s="30"/>
      <c r="N19" s="66">
        <v>64</v>
      </c>
      <c r="O19" s="30"/>
      <c r="P19" s="66"/>
      <c r="Q19" s="30"/>
      <c r="R19" s="66">
        <v>60</v>
      </c>
      <c r="S19" s="30"/>
      <c r="T19" s="66">
        <v>52</v>
      </c>
      <c r="U19" s="30"/>
      <c r="V19" s="66">
        <v>72</v>
      </c>
      <c r="W19" s="65">
        <v>5</v>
      </c>
      <c r="X19" s="65">
        <v>9</v>
      </c>
      <c r="Y19" s="96">
        <v>0</v>
      </c>
    </row>
    <row r="20" spans="1:25" x14ac:dyDescent="0.25">
      <c r="A20" t="s">
        <v>143</v>
      </c>
      <c r="B20" s="66">
        <v>50</v>
      </c>
      <c r="C20" s="30"/>
      <c r="D20" s="66">
        <v>28</v>
      </c>
      <c r="E20" s="30"/>
      <c r="F20" s="66">
        <v>19</v>
      </c>
      <c r="G20" s="30"/>
      <c r="H20" s="66">
        <v>1</v>
      </c>
      <c r="I20" s="30"/>
      <c r="J20" s="66">
        <v>6</v>
      </c>
      <c r="K20" s="30"/>
      <c r="L20" s="66">
        <v>57</v>
      </c>
      <c r="M20" s="30"/>
      <c r="N20" s="66">
        <v>51</v>
      </c>
      <c r="O20" s="30"/>
      <c r="P20" s="66"/>
      <c r="Q20" s="30"/>
      <c r="R20" s="66">
        <v>50</v>
      </c>
      <c r="S20" s="30"/>
      <c r="T20" s="66">
        <v>47</v>
      </c>
      <c r="U20" s="30"/>
      <c r="V20" s="66">
        <v>60</v>
      </c>
      <c r="W20" s="65">
        <v>1</v>
      </c>
      <c r="X20" s="65">
        <v>15</v>
      </c>
      <c r="Y20" s="96">
        <v>1</v>
      </c>
    </row>
    <row r="21" spans="1:25" x14ac:dyDescent="0.25">
      <c r="A21" t="s">
        <v>142</v>
      </c>
      <c r="B21" s="66">
        <v>81</v>
      </c>
      <c r="C21" s="30"/>
      <c r="D21" s="66">
        <v>47</v>
      </c>
      <c r="E21" s="30"/>
      <c r="F21" s="66">
        <v>26</v>
      </c>
      <c r="G21" s="30"/>
      <c r="H21" s="66">
        <v>4</v>
      </c>
      <c r="I21" s="30"/>
      <c r="J21" s="66">
        <v>6</v>
      </c>
      <c r="K21" s="30"/>
      <c r="L21" s="66">
        <v>84</v>
      </c>
      <c r="M21" s="30"/>
      <c r="N21" s="66">
        <v>81</v>
      </c>
      <c r="O21" s="30"/>
      <c r="P21" s="66"/>
      <c r="Q21" s="30"/>
      <c r="R21" s="66">
        <v>71</v>
      </c>
      <c r="S21" s="30"/>
      <c r="T21" s="66">
        <v>76</v>
      </c>
      <c r="U21" s="30"/>
      <c r="V21" s="66">
        <v>91</v>
      </c>
      <c r="W21" s="65">
        <v>4</v>
      </c>
      <c r="X21" s="65">
        <v>21</v>
      </c>
      <c r="Y21" s="96">
        <v>4</v>
      </c>
    </row>
    <row r="22" spans="1:25" x14ac:dyDescent="0.25">
      <c r="A22" t="s">
        <v>141</v>
      </c>
      <c r="B22" s="66">
        <v>49</v>
      </c>
      <c r="C22" s="30"/>
      <c r="D22" s="66">
        <v>20</v>
      </c>
      <c r="E22" s="30"/>
      <c r="F22" s="66">
        <v>17</v>
      </c>
      <c r="G22" s="30"/>
      <c r="H22" s="66">
        <v>3</v>
      </c>
      <c r="I22" s="30"/>
      <c r="J22" s="66">
        <v>6</v>
      </c>
      <c r="K22" s="30"/>
      <c r="L22" s="66">
        <v>49</v>
      </c>
      <c r="M22" s="30"/>
      <c r="N22" s="66">
        <v>41</v>
      </c>
      <c r="O22" s="30"/>
      <c r="P22" s="66"/>
      <c r="Q22" s="30"/>
      <c r="R22" s="66">
        <v>43</v>
      </c>
      <c r="S22" s="30"/>
      <c r="T22" s="66">
        <v>40</v>
      </c>
      <c r="U22" s="30"/>
      <c r="V22" s="66">
        <v>51</v>
      </c>
      <c r="W22" s="65">
        <v>5</v>
      </c>
      <c r="X22" s="65">
        <v>13</v>
      </c>
      <c r="Y22" s="96">
        <v>0</v>
      </c>
    </row>
    <row r="23" spans="1:25" x14ac:dyDescent="0.25">
      <c r="A23" t="s">
        <v>140</v>
      </c>
      <c r="B23" s="66">
        <v>58</v>
      </c>
      <c r="C23" s="30"/>
      <c r="D23" s="66">
        <v>37</v>
      </c>
      <c r="E23" s="30"/>
      <c r="F23" s="66">
        <v>19</v>
      </c>
      <c r="G23" s="30"/>
      <c r="H23" s="66">
        <v>2</v>
      </c>
      <c r="I23" s="30"/>
      <c r="J23" s="66">
        <v>3</v>
      </c>
      <c r="K23" s="30"/>
      <c r="L23" s="66">
        <v>63</v>
      </c>
      <c r="M23" s="30"/>
      <c r="N23" s="66">
        <v>58</v>
      </c>
      <c r="O23" s="30"/>
      <c r="P23" s="66"/>
      <c r="Q23" s="30"/>
      <c r="R23" s="66">
        <v>57</v>
      </c>
      <c r="S23" s="30"/>
      <c r="T23" s="66">
        <v>43</v>
      </c>
      <c r="U23" s="30"/>
      <c r="V23" s="66">
        <v>67</v>
      </c>
      <c r="W23" s="65">
        <v>6</v>
      </c>
      <c r="X23" s="65">
        <v>22</v>
      </c>
      <c r="Y23" s="96">
        <v>0</v>
      </c>
    </row>
    <row r="24" spans="1:25" x14ac:dyDescent="0.25">
      <c r="A24" t="s">
        <v>139</v>
      </c>
      <c r="B24" s="66">
        <v>16</v>
      </c>
      <c r="C24" s="30"/>
      <c r="D24" s="66">
        <v>11</v>
      </c>
      <c r="E24" s="30"/>
      <c r="F24" s="66">
        <v>5</v>
      </c>
      <c r="G24" s="30"/>
      <c r="H24" s="66">
        <v>1</v>
      </c>
      <c r="I24" s="30"/>
      <c r="J24" s="66">
        <v>0</v>
      </c>
      <c r="K24" s="30"/>
      <c r="L24" s="66">
        <v>17</v>
      </c>
      <c r="M24" s="30"/>
      <c r="N24" s="66">
        <v>17</v>
      </c>
      <c r="O24" s="30"/>
      <c r="P24" s="66"/>
      <c r="Q24" s="30"/>
      <c r="R24" s="66">
        <v>18</v>
      </c>
      <c r="S24" s="30"/>
      <c r="T24" s="66">
        <v>15</v>
      </c>
      <c r="U24" s="30"/>
      <c r="V24" s="66">
        <v>20</v>
      </c>
      <c r="W24" s="65">
        <v>0</v>
      </c>
      <c r="X24" s="65">
        <v>6</v>
      </c>
      <c r="Y24" s="96">
        <v>0</v>
      </c>
    </row>
    <row r="25" spans="1:25" x14ac:dyDescent="0.25">
      <c r="A25" t="s">
        <v>138</v>
      </c>
      <c r="B25" s="66">
        <v>14</v>
      </c>
      <c r="C25" s="30"/>
      <c r="D25" s="66">
        <v>10</v>
      </c>
      <c r="E25" s="30"/>
      <c r="F25" s="66">
        <v>5</v>
      </c>
      <c r="G25" s="30"/>
      <c r="H25" s="66">
        <v>0</v>
      </c>
      <c r="I25" s="30"/>
      <c r="J25" s="66">
        <v>5</v>
      </c>
      <c r="K25" s="30"/>
      <c r="L25" s="66">
        <v>22</v>
      </c>
      <c r="M25" s="30"/>
      <c r="N25" s="66">
        <v>19</v>
      </c>
      <c r="O25" s="30"/>
      <c r="P25" s="66"/>
      <c r="Q25" s="30"/>
      <c r="R25" s="66">
        <v>17</v>
      </c>
      <c r="S25" s="30"/>
      <c r="T25" s="66">
        <v>17</v>
      </c>
      <c r="U25" s="30"/>
      <c r="V25" s="66">
        <v>22</v>
      </c>
      <c r="W25" s="65">
        <v>2</v>
      </c>
      <c r="X25" s="65">
        <v>5</v>
      </c>
      <c r="Y25" s="96">
        <v>0</v>
      </c>
    </row>
    <row r="26" spans="1:25" x14ac:dyDescent="0.25">
      <c r="A26" t="s">
        <v>137</v>
      </c>
      <c r="B26" s="66">
        <v>8</v>
      </c>
      <c r="C26" s="30"/>
      <c r="D26" s="66">
        <v>5</v>
      </c>
      <c r="E26" s="30"/>
      <c r="F26" s="66">
        <v>2</v>
      </c>
      <c r="G26" s="30"/>
      <c r="H26" s="66">
        <v>1</v>
      </c>
      <c r="I26" s="30"/>
      <c r="J26" s="66">
        <v>2</v>
      </c>
      <c r="K26" s="30"/>
      <c r="L26" s="66">
        <v>9</v>
      </c>
      <c r="M26" s="30"/>
      <c r="N26" s="66">
        <v>10</v>
      </c>
      <c r="O26" s="30"/>
      <c r="P26" s="66"/>
      <c r="Q26" s="30"/>
      <c r="R26" s="66">
        <v>9</v>
      </c>
      <c r="S26" s="30"/>
      <c r="T26" s="66">
        <v>7</v>
      </c>
      <c r="U26" s="30"/>
      <c r="V26" s="66">
        <v>10</v>
      </c>
      <c r="W26" s="65">
        <v>0</v>
      </c>
      <c r="X26" s="65">
        <v>1</v>
      </c>
      <c r="Y26" s="96">
        <v>0</v>
      </c>
    </row>
    <row r="27" spans="1:25" x14ac:dyDescent="0.25">
      <c r="A27" t="s">
        <v>136</v>
      </c>
      <c r="B27" s="66">
        <v>33</v>
      </c>
      <c r="C27" s="30"/>
      <c r="D27" s="66">
        <v>15</v>
      </c>
      <c r="E27" s="30"/>
      <c r="F27" s="66">
        <v>12</v>
      </c>
      <c r="G27" s="30"/>
      <c r="H27" s="66">
        <v>2</v>
      </c>
      <c r="I27" s="30"/>
      <c r="J27" s="66">
        <v>4</v>
      </c>
      <c r="K27" s="30"/>
      <c r="L27" s="66">
        <v>33</v>
      </c>
      <c r="M27" s="30"/>
      <c r="N27" s="66">
        <v>28</v>
      </c>
      <c r="O27" s="30"/>
      <c r="P27" s="66"/>
      <c r="Q27" s="30"/>
      <c r="R27" s="66">
        <v>28</v>
      </c>
      <c r="S27" s="30"/>
      <c r="T27" s="66">
        <v>22</v>
      </c>
      <c r="U27" s="30"/>
      <c r="V27" s="66">
        <v>36</v>
      </c>
      <c r="W27" s="65">
        <v>3</v>
      </c>
      <c r="X27" s="65">
        <v>10</v>
      </c>
      <c r="Y27" s="96">
        <v>1</v>
      </c>
    </row>
    <row r="28" spans="1:25" x14ac:dyDescent="0.25">
      <c r="A28" t="s">
        <v>135</v>
      </c>
      <c r="B28" s="66">
        <v>38</v>
      </c>
      <c r="C28" s="30"/>
      <c r="D28" s="66">
        <v>21</v>
      </c>
      <c r="E28" s="30"/>
      <c r="F28" s="66">
        <v>10</v>
      </c>
      <c r="G28" s="30"/>
      <c r="H28" s="66">
        <v>2</v>
      </c>
      <c r="I28" s="30"/>
      <c r="J28" s="66">
        <v>8</v>
      </c>
      <c r="K28" s="30"/>
      <c r="L28" s="66">
        <v>39</v>
      </c>
      <c r="M28" s="30"/>
      <c r="N28" s="66">
        <v>38</v>
      </c>
      <c r="O28" s="30"/>
      <c r="P28" s="66"/>
      <c r="Q28" s="30"/>
      <c r="R28" s="66">
        <v>38</v>
      </c>
      <c r="S28" s="30"/>
      <c r="T28" s="66">
        <v>33</v>
      </c>
      <c r="U28" s="30"/>
      <c r="V28" s="66">
        <v>42</v>
      </c>
      <c r="W28" s="65">
        <v>1</v>
      </c>
      <c r="X28" s="65">
        <v>6</v>
      </c>
      <c r="Y28" s="96">
        <v>0</v>
      </c>
    </row>
    <row r="29" spans="1:25" x14ac:dyDescent="0.25">
      <c r="A29" t="s">
        <v>134</v>
      </c>
      <c r="B29" s="66">
        <v>133</v>
      </c>
      <c r="C29" s="30"/>
      <c r="D29" s="66">
        <v>84</v>
      </c>
      <c r="E29" s="30"/>
      <c r="F29" s="66">
        <v>52</v>
      </c>
      <c r="G29" s="30"/>
      <c r="H29" s="66">
        <v>1</v>
      </c>
      <c r="I29" s="30"/>
      <c r="J29" s="66">
        <v>6</v>
      </c>
      <c r="K29" s="30"/>
      <c r="L29" s="66">
        <v>146</v>
      </c>
      <c r="M29" s="30"/>
      <c r="N29" s="66">
        <v>131</v>
      </c>
      <c r="O29" s="30"/>
      <c r="P29" s="66"/>
      <c r="Q29" s="30"/>
      <c r="R29" s="66">
        <v>133</v>
      </c>
      <c r="S29" s="30"/>
      <c r="T29" s="66">
        <v>117</v>
      </c>
      <c r="U29" s="30"/>
      <c r="V29" s="66">
        <v>151</v>
      </c>
      <c r="W29" s="65">
        <v>14</v>
      </c>
      <c r="X29" s="65">
        <v>27</v>
      </c>
      <c r="Y29" s="96">
        <v>1</v>
      </c>
    </row>
    <row r="30" spans="1:25" x14ac:dyDescent="0.25">
      <c r="A30" t="s">
        <v>133</v>
      </c>
      <c r="B30" s="66">
        <v>113</v>
      </c>
      <c r="C30" s="30"/>
      <c r="D30" s="66">
        <v>81</v>
      </c>
      <c r="E30" s="30"/>
      <c r="F30" s="66">
        <v>27</v>
      </c>
      <c r="G30" s="30"/>
      <c r="H30" s="66">
        <v>2</v>
      </c>
      <c r="I30" s="30"/>
      <c r="J30" s="66">
        <v>8</v>
      </c>
      <c r="K30" s="30"/>
      <c r="L30" s="66">
        <v>124</v>
      </c>
      <c r="M30" s="30"/>
      <c r="N30" s="66">
        <v>111</v>
      </c>
      <c r="O30" s="30"/>
      <c r="P30" s="66"/>
      <c r="Q30" s="30"/>
      <c r="R30" s="66">
        <v>108</v>
      </c>
      <c r="S30" s="30"/>
      <c r="T30" s="66">
        <v>107</v>
      </c>
      <c r="U30" s="30"/>
      <c r="V30" s="66">
        <v>130</v>
      </c>
      <c r="W30" s="65">
        <v>8</v>
      </c>
      <c r="X30" s="65">
        <v>21</v>
      </c>
      <c r="Y30" s="96">
        <v>3</v>
      </c>
    </row>
    <row r="31" spans="1:25" x14ac:dyDescent="0.25">
      <c r="A31" t="s">
        <v>132</v>
      </c>
      <c r="B31" s="66">
        <v>104</v>
      </c>
      <c r="C31" s="30"/>
      <c r="D31" s="66">
        <v>70</v>
      </c>
      <c r="E31" s="30"/>
      <c r="F31" s="66">
        <v>29</v>
      </c>
      <c r="G31" s="30"/>
      <c r="H31" s="66">
        <v>5</v>
      </c>
      <c r="I31" s="30"/>
      <c r="J31" s="66">
        <v>2</v>
      </c>
      <c r="K31" s="30"/>
      <c r="L31" s="66">
        <v>107</v>
      </c>
      <c r="M31" s="30"/>
      <c r="N31" s="66">
        <v>100</v>
      </c>
      <c r="O31" s="30"/>
      <c r="P31" s="66"/>
      <c r="Q31" s="30"/>
      <c r="R31" s="66">
        <v>94</v>
      </c>
      <c r="S31" s="30"/>
      <c r="T31" s="66">
        <v>90</v>
      </c>
      <c r="U31" s="30"/>
      <c r="V31" s="66">
        <v>116</v>
      </c>
      <c r="W31" s="65">
        <v>16</v>
      </c>
      <c r="X31" s="65">
        <v>56</v>
      </c>
      <c r="Y31" s="96">
        <v>1</v>
      </c>
    </row>
    <row r="32" spans="1:25" x14ac:dyDescent="0.25">
      <c r="A32" t="s">
        <v>131</v>
      </c>
      <c r="B32" s="66">
        <v>44</v>
      </c>
      <c r="C32" s="30"/>
      <c r="D32" s="66">
        <v>26</v>
      </c>
      <c r="E32" s="30"/>
      <c r="F32" s="66">
        <v>10</v>
      </c>
      <c r="G32" s="30"/>
      <c r="H32" s="66">
        <v>1</v>
      </c>
      <c r="I32" s="30"/>
      <c r="J32" s="66">
        <v>6</v>
      </c>
      <c r="K32" s="30"/>
      <c r="L32" s="66">
        <v>45</v>
      </c>
      <c r="M32" s="30"/>
      <c r="N32" s="66">
        <v>41</v>
      </c>
      <c r="O32" s="30"/>
      <c r="P32" s="66"/>
      <c r="Q32" s="30"/>
      <c r="R32" s="66">
        <v>44</v>
      </c>
      <c r="S32" s="30"/>
      <c r="T32" s="66">
        <v>37</v>
      </c>
      <c r="U32" s="30"/>
      <c r="V32" s="66">
        <v>54</v>
      </c>
      <c r="W32" s="65">
        <v>7</v>
      </c>
      <c r="X32" s="65">
        <v>11</v>
      </c>
      <c r="Y32" s="96">
        <v>0</v>
      </c>
    </row>
    <row r="33" spans="1:36" x14ac:dyDescent="0.25">
      <c r="A33" t="s">
        <v>130</v>
      </c>
      <c r="B33" s="66">
        <v>92</v>
      </c>
      <c r="C33" s="30"/>
      <c r="D33" s="66">
        <v>64</v>
      </c>
      <c r="E33" s="30"/>
      <c r="F33" s="66">
        <v>25</v>
      </c>
      <c r="G33" s="30"/>
      <c r="H33" s="66">
        <v>7</v>
      </c>
      <c r="I33" s="30"/>
      <c r="J33" s="66">
        <v>7</v>
      </c>
      <c r="K33" s="30"/>
      <c r="L33" s="66">
        <v>104</v>
      </c>
      <c r="M33" s="30"/>
      <c r="N33" s="66">
        <v>97</v>
      </c>
      <c r="O33" s="30"/>
      <c r="P33" s="66"/>
      <c r="Q33" s="30"/>
      <c r="R33" s="66">
        <v>98</v>
      </c>
      <c r="S33" s="30"/>
      <c r="T33" s="66">
        <v>78</v>
      </c>
      <c r="U33" s="30"/>
      <c r="V33" s="66">
        <v>107</v>
      </c>
      <c r="W33" s="65">
        <v>20</v>
      </c>
      <c r="X33" s="65">
        <v>15</v>
      </c>
      <c r="Y33" s="96">
        <v>2</v>
      </c>
    </row>
    <row r="34" spans="1:36" ht="15.75" thickBot="1" x14ac:dyDescent="0.3">
      <c r="A34" t="s">
        <v>129</v>
      </c>
      <c r="B34" s="66">
        <v>70</v>
      </c>
      <c r="C34" s="30"/>
      <c r="D34" s="66">
        <v>47</v>
      </c>
      <c r="E34" s="30"/>
      <c r="F34" s="66">
        <v>25</v>
      </c>
      <c r="G34" s="30"/>
      <c r="H34" s="66">
        <v>1</v>
      </c>
      <c r="I34" s="30"/>
      <c r="J34" s="66">
        <v>4</v>
      </c>
      <c r="K34" s="30"/>
      <c r="L34" s="66">
        <v>78</v>
      </c>
      <c r="M34" s="30"/>
      <c r="N34" s="66">
        <v>74</v>
      </c>
      <c r="O34" s="30"/>
      <c r="P34" s="66"/>
      <c r="Q34" s="30"/>
      <c r="R34" s="66">
        <v>73</v>
      </c>
      <c r="S34" s="30"/>
      <c r="T34" s="66">
        <v>65</v>
      </c>
      <c r="U34" s="30"/>
      <c r="V34" s="66">
        <v>85</v>
      </c>
      <c r="W34" s="65">
        <v>4</v>
      </c>
      <c r="X34" s="65">
        <v>7</v>
      </c>
      <c r="Y34" s="96">
        <v>0</v>
      </c>
    </row>
    <row r="35" spans="1:36" s="4" customFormat="1" ht="15.75" thickBot="1" x14ac:dyDescent="0.3">
      <c r="A35" s="7" t="s">
        <v>4</v>
      </c>
      <c r="B35" s="6">
        <f>+SUM(B13:B34)</f>
        <v>1523</v>
      </c>
      <c r="C35" s="64"/>
      <c r="D35" s="6">
        <f>+SUM(D13:D34)</f>
        <v>961</v>
      </c>
      <c r="E35" s="64"/>
      <c r="F35" s="6">
        <f>+SUM(F13:F34)</f>
        <v>486</v>
      </c>
      <c r="G35" s="64"/>
      <c r="H35" s="6">
        <f>+SUM(H13:H34)</f>
        <v>48</v>
      </c>
      <c r="I35" s="64"/>
      <c r="J35" s="6">
        <f>+SUM(J13:J34)</f>
        <v>123</v>
      </c>
      <c r="K35" s="64"/>
      <c r="L35" s="6">
        <f>+SUM(L13:L34)</f>
        <v>1652</v>
      </c>
      <c r="M35" s="64"/>
      <c r="N35" s="6">
        <f>+SUM(N13:N34)</f>
        <v>1530</v>
      </c>
      <c r="O35" s="64"/>
      <c r="P35" s="6">
        <f>+SUM(P13:P34)</f>
        <v>111</v>
      </c>
      <c r="Q35" s="64"/>
      <c r="R35" s="6">
        <f>+SUM(R13:R34)</f>
        <v>1487</v>
      </c>
      <c r="S35" s="64"/>
      <c r="T35" s="6">
        <f>+SUM(T13:T34)</f>
        <v>1332</v>
      </c>
      <c r="U35" s="64"/>
      <c r="V35" s="6">
        <f>+SUM(V13:V34)</f>
        <v>1756</v>
      </c>
      <c r="W35" s="6">
        <f>+SUM(W13:W34)</f>
        <v>168</v>
      </c>
      <c r="X35" s="6">
        <f>+SUM(X13:X34)</f>
        <v>366</v>
      </c>
      <c r="Y35" s="6">
        <f>+SUM(Y13:Y34)</f>
        <v>14</v>
      </c>
    </row>
    <row r="36" spans="1:36" s="110" customFormat="1" x14ac:dyDescent="0.25">
      <c r="A36" s="12" t="s">
        <v>3</v>
      </c>
      <c r="B36" s="120">
        <v>151</v>
      </c>
      <c r="D36" s="120">
        <v>109</v>
      </c>
      <c r="F36" s="120">
        <v>37</v>
      </c>
      <c r="H36" s="120">
        <v>1</v>
      </c>
      <c r="J36" s="120">
        <v>10</v>
      </c>
      <c r="L36" s="120">
        <v>163</v>
      </c>
      <c r="N36" s="120">
        <v>153</v>
      </c>
      <c r="P36" s="120">
        <v>18</v>
      </c>
      <c r="R36" s="120">
        <v>145</v>
      </c>
      <c r="T36" s="120">
        <v>136</v>
      </c>
    </row>
    <row r="37" spans="1:36" s="110" customFormat="1" x14ac:dyDescent="0.25">
      <c r="A37" s="12" t="s">
        <v>2</v>
      </c>
      <c r="B37" s="121">
        <v>308</v>
      </c>
      <c r="D37" s="121">
        <v>242</v>
      </c>
      <c r="F37" s="121">
        <v>51</v>
      </c>
      <c r="H37" s="121">
        <v>10</v>
      </c>
      <c r="J37" s="121">
        <v>25</v>
      </c>
      <c r="L37" s="121">
        <v>338</v>
      </c>
      <c r="N37" s="121">
        <v>323</v>
      </c>
      <c r="P37" s="121">
        <v>23</v>
      </c>
      <c r="R37" s="121">
        <v>314</v>
      </c>
      <c r="T37" s="121">
        <v>297</v>
      </c>
    </row>
    <row r="38" spans="1:36" s="110" customFormat="1" ht="15.75" thickBot="1" x14ac:dyDescent="0.3">
      <c r="A38" s="9" t="s">
        <v>65</v>
      </c>
      <c r="B38" s="122">
        <v>12</v>
      </c>
      <c r="C38" s="133"/>
      <c r="D38" s="122">
        <v>9</v>
      </c>
      <c r="E38" s="133"/>
      <c r="F38" s="122">
        <v>4</v>
      </c>
      <c r="G38" s="133"/>
      <c r="H38" s="122">
        <v>0</v>
      </c>
      <c r="I38" s="133"/>
      <c r="J38" s="122">
        <v>0</v>
      </c>
      <c r="K38" s="133"/>
      <c r="L38" s="122">
        <v>12</v>
      </c>
      <c r="M38" s="133"/>
      <c r="N38" s="122">
        <v>12</v>
      </c>
      <c r="O38" s="133"/>
      <c r="P38" s="122">
        <v>0</v>
      </c>
      <c r="Q38" s="133"/>
      <c r="R38" s="122">
        <f>12</f>
        <v>12</v>
      </c>
      <c r="S38" s="133"/>
      <c r="T38" s="122">
        <f>9</f>
        <v>9</v>
      </c>
      <c r="V38" s="133"/>
      <c r="W38" s="133"/>
      <c r="X38" s="133"/>
      <c r="Y38" s="133"/>
      <c r="Z38" s="133"/>
      <c r="AA38" s="133"/>
      <c r="AB38" s="133"/>
      <c r="AC38" s="133"/>
      <c r="AD38" s="133"/>
      <c r="AE38" s="133"/>
      <c r="AF38" s="133"/>
      <c r="AG38" s="133"/>
      <c r="AH38" s="133"/>
      <c r="AI38" s="133"/>
      <c r="AJ38" s="133"/>
    </row>
    <row r="39" spans="1:36" s="64" customFormat="1" ht="15.75" thickBot="1" x14ac:dyDescent="0.3">
      <c r="A39" s="119" t="s">
        <v>0</v>
      </c>
      <c r="B39" s="6">
        <f>+SUM(B35:B38)</f>
        <v>1994</v>
      </c>
      <c r="D39" s="6">
        <f>+SUM(D35:D38)</f>
        <v>1321</v>
      </c>
      <c r="F39" s="6">
        <f>+SUM(F35:F38)</f>
        <v>578</v>
      </c>
      <c r="H39" s="6">
        <f>+SUM(H35:H38)</f>
        <v>59</v>
      </c>
      <c r="J39" s="6">
        <f>+SUM(J35:J38)</f>
        <v>158</v>
      </c>
      <c r="L39" s="6">
        <f>+SUM(L35:L38)</f>
        <v>2165</v>
      </c>
      <c r="N39" s="6">
        <f>+SUM(N35:N38)</f>
        <v>2018</v>
      </c>
      <c r="P39" s="6">
        <f>+SUM(P35:P38)</f>
        <v>152</v>
      </c>
      <c r="R39" s="6">
        <f>+SUM(R35:R38)</f>
        <v>1958</v>
      </c>
      <c r="T39" s="6">
        <f>+SUM(T35:T38)</f>
        <v>1774</v>
      </c>
      <c r="V39" s="186"/>
      <c r="W39" s="187"/>
      <c r="X39" s="187"/>
      <c r="Y39" s="187"/>
      <c r="Z39" s="186"/>
      <c r="AA39" s="187"/>
      <c r="AB39" s="187"/>
      <c r="AC39" s="187"/>
      <c r="AD39" s="186"/>
      <c r="AE39" s="187"/>
      <c r="AF39" s="187"/>
      <c r="AG39" s="187"/>
      <c r="AH39" s="187"/>
      <c r="AI39" s="187"/>
      <c r="AJ39" s="187"/>
    </row>
    <row r="40" spans="1:36" x14ac:dyDescent="0.25"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</row>
    <row r="41" spans="1:36" x14ac:dyDescent="0.25"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</row>
    <row r="49" spans="2:2" x14ac:dyDescent="0.25">
      <c r="B49" s="1"/>
    </row>
    <row r="50" spans="2:2" x14ac:dyDescent="0.25">
      <c r="B50" s="7"/>
    </row>
    <row r="51" spans="2:2" x14ac:dyDescent="0.25">
      <c r="B51" s="12"/>
    </row>
    <row r="52" spans="2:2" x14ac:dyDescent="0.25">
      <c r="B52" s="63"/>
    </row>
    <row r="53" spans="2:2" x14ac:dyDescent="0.25">
      <c r="B53" s="9"/>
    </row>
    <row r="54" spans="2:2" x14ac:dyDescent="0.25">
      <c r="B54" s="7"/>
    </row>
    <row r="57" spans="2:2" x14ac:dyDescent="0.25">
      <c r="B57" s="2"/>
    </row>
    <row r="63" spans="2:2" x14ac:dyDescent="0.25">
      <c r="B63" s="2"/>
    </row>
    <row r="66" spans="2:2" x14ac:dyDescent="0.25">
      <c r="B66" s="2"/>
    </row>
  </sheetData>
  <mergeCells count="23">
    <mergeCell ref="V11:V12"/>
    <mergeCell ref="W11:W12"/>
    <mergeCell ref="X11:X12"/>
    <mergeCell ref="V8:Y10"/>
    <mergeCell ref="P11:P12"/>
    <mergeCell ref="Q11:Q12"/>
    <mergeCell ref="R11:R12"/>
    <mergeCell ref="J11:J12"/>
    <mergeCell ref="T11:T12"/>
    <mergeCell ref="L11:L12"/>
    <mergeCell ref="N11:N12"/>
    <mergeCell ref="Y11:Y12"/>
    <mergeCell ref="R2:T4"/>
    <mergeCell ref="F11:F12"/>
    <mergeCell ref="H11:H12"/>
    <mergeCell ref="B2:B4"/>
    <mergeCell ref="D2:J4"/>
    <mergeCell ref="L2:L4"/>
    <mergeCell ref="N2:P2"/>
    <mergeCell ref="N3:N4"/>
    <mergeCell ref="P3:P4"/>
    <mergeCell ref="B11:B12"/>
    <mergeCell ref="D11:D12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20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5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2.5703125" bestFit="1" customWidth="1"/>
    <col min="2" max="2" width="17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28515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3" width="12" customWidth="1"/>
  </cols>
  <sheetData>
    <row r="2" spans="1:23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9" t="str">
        <f>+'Lead Sheet (R)'!L2</f>
        <v>County Commissioner</v>
      </c>
      <c r="O2" s="140"/>
      <c r="P2" s="141"/>
      <c r="Q2" s="23"/>
      <c r="R2" s="150" t="s">
        <v>115</v>
      </c>
      <c r="S2" s="51"/>
    </row>
    <row r="3" spans="1:23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42" t="str">
        <f>+'Lead Sheet (R)'!L3</f>
        <v>at-Large</v>
      </c>
      <c r="O3" s="95"/>
      <c r="P3" s="144" t="str">
        <f>+'Lead Sheet (R)'!P3</f>
        <v>District 5</v>
      </c>
      <c r="Q3" s="23"/>
      <c r="R3" s="151"/>
      <c r="S3" s="51"/>
    </row>
    <row r="4" spans="1:23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45"/>
      <c r="O4" s="94"/>
      <c r="P4" s="147"/>
      <c r="Q4" s="23"/>
      <c r="R4" s="152"/>
      <c r="S4" s="51"/>
    </row>
    <row r="5" spans="1:23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49"/>
      <c r="N5" s="53"/>
      <c r="O5" s="23"/>
      <c r="P5" s="84"/>
      <c r="Q5" s="23"/>
      <c r="R5" s="51"/>
      <c r="S5" s="52"/>
    </row>
    <row r="6" spans="1:23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43"/>
      <c r="N6" s="44"/>
      <c r="O6" s="23"/>
      <c r="P6" s="44"/>
      <c r="Q6" s="23"/>
      <c r="R6" s="126"/>
      <c r="S6" s="64"/>
    </row>
    <row r="7" spans="1:23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O7" s="35"/>
      <c r="P7" s="36" t="str">
        <f>+'Lead Sheet (R)'!P7</f>
        <v>James</v>
      </c>
      <c r="Q7" s="35"/>
      <c r="R7" s="188" t="s">
        <v>53</v>
      </c>
    </row>
    <row r="8" spans="1:23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O8" s="35"/>
      <c r="P8" s="36" t="str">
        <f>+'Lead Sheet (R)'!P8</f>
        <v>BERTINO</v>
      </c>
      <c r="Q8" s="35"/>
      <c r="R8" s="188" t="s">
        <v>269</v>
      </c>
      <c r="T8" s="139" t="s">
        <v>57</v>
      </c>
      <c r="U8" s="140"/>
      <c r="V8" s="140"/>
      <c r="W8" s="141"/>
    </row>
    <row r="9" spans="1:23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22"/>
      <c r="P9" s="24"/>
      <c r="Q9" s="22"/>
      <c r="R9" s="125"/>
      <c r="S9" s="102"/>
      <c r="T9" s="142"/>
      <c r="U9" s="168"/>
      <c r="V9" s="168"/>
      <c r="W9" s="144"/>
    </row>
    <row r="10" spans="1:23" ht="5.0999999999999996" customHeight="1" thickBot="1" x14ac:dyDescent="0.3">
      <c r="A10" s="30"/>
      <c r="B10" s="117"/>
      <c r="T10" s="169"/>
      <c r="U10" s="170"/>
      <c r="V10" s="170"/>
      <c r="W10" s="171"/>
    </row>
    <row r="11" spans="1:23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M11" s="118"/>
      <c r="N11" s="163" t="s">
        <v>73</v>
      </c>
      <c r="P11" s="163" t="s">
        <v>73</v>
      </c>
      <c r="R11" s="163" t="s">
        <v>73</v>
      </c>
      <c r="T11" s="172" t="s">
        <v>45</v>
      </c>
      <c r="U11" s="174" t="s">
        <v>3</v>
      </c>
      <c r="V11" s="174" t="s">
        <v>2</v>
      </c>
      <c r="W11" s="176" t="s">
        <v>72</v>
      </c>
    </row>
    <row r="12" spans="1:23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M12" s="118"/>
      <c r="N12" s="164"/>
      <c r="P12" s="164"/>
      <c r="R12" s="164"/>
      <c r="T12" s="173"/>
      <c r="U12" s="175"/>
      <c r="V12" s="175"/>
      <c r="W12" s="177"/>
    </row>
    <row r="13" spans="1:23" ht="15.75" thickBot="1" x14ac:dyDescent="0.3">
      <c r="A13" t="s">
        <v>19</v>
      </c>
      <c r="B13" s="66">
        <v>125</v>
      </c>
      <c r="C13" s="30"/>
      <c r="D13" s="66">
        <v>81</v>
      </c>
      <c r="E13" s="30"/>
      <c r="F13" s="66">
        <v>28</v>
      </c>
      <c r="G13" s="30"/>
      <c r="H13" s="66">
        <v>1</v>
      </c>
      <c r="I13" s="30"/>
      <c r="J13" s="66">
        <v>14</v>
      </c>
      <c r="K13" s="30"/>
      <c r="L13" s="66">
        <v>131</v>
      </c>
      <c r="M13" s="30"/>
      <c r="N13" s="66">
        <v>126</v>
      </c>
      <c r="O13" s="30"/>
      <c r="P13" s="66">
        <v>126</v>
      </c>
      <c r="Q13" s="30"/>
      <c r="R13" s="66">
        <v>122</v>
      </c>
      <c r="S13" s="30"/>
      <c r="T13" s="66">
        <v>136</v>
      </c>
      <c r="U13" s="65">
        <v>7</v>
      </c>
      <c r="V13" s="65">
        <v>19</v>
      </c>
      <c r="W13" s="10">
        <v>1</v>
      </c>
    </row>
    <row r="14" spans="1:23" s="4" customFormat="1" ht="15.75" thickBot="1" x14ac:dyDescent="0.3">
      <c r="A14" s="7" t="s">
        <v>4</v>
      </c>
      <c r="B14" s="6">
        <f>+B13</f>
        <v>125</v>
      </c>
      <c r="C14" s="64"/>
      <c r="D14" s="6">
        <f>+D13</f>
        <v>81</v>
      </c>
      <c r="E14" s="64"/>
      <c r="F14" s="6">
        <f>+F13</f>
        <v>28</v>
      </c>
      <c r="G14" s="64"/>
      <c r="H14" s="6">
        <f>+H13</f>
        <v>1</v>
      </c>
      <c r="I14" s="64"/>
      <c r="J14" s="6">
        <f>+J13</f>
        <v>14</v>
      </c>
      <c r="K14" s="64"/>
      <c r="L14" s="6">
        <f>+L13</f>
        <v>131</v>
      </c>
      <c r="M14" s="64"/>
      <c r="N14" s="6">
        <f>+N13</f>
        <v>126</v>
      </c>
      <c r="O14" s="64"/>
      <c r="P14" s="6">
        <f>+P13</f>
        <v>126</v>
      </c>
      <c r="Q14" s="64"/>
      <c r="R14" s="6">
        <f>+SUM(R13:R13)</f>
        <v>122</v>
      </c>
      <c r="S14" s="64"/>
      <c r="T14" s="6">
        <f>+SUM(T13:T13)</f>
        <v>136</v>
      </c>
      <c r="U14" s="6">
        <f>+SUM(U13:U13)</f>
        <v>7</v>
      </c>
      <c r="V14" s="6">
        <f>+SUM(V13:V13)</f>
        <v>19</v>
      </c>
      <c r="W14" s="6">
        <f>+SUM(W13:W13)</f>
        <v>1</v>
      </c>
    </row>
    <row r="15" spans="1:23" s="110" customFormat="1" x14ac:dyDescent="0.25">
      <c r="A15" s="12" t="s">
        <v>3</v>
      </c>
      <c r="B15" s="120">
        <v>6</v>
      </c>
      <c r="D15" s="120">
        <v>4</v>
      </c>
      <c r="F15" s="120">
        <v>2</v>
      </c>
      <c r="H15" s="120">
        <v>0</v>
      </c>
      <c r="J15" s="120">
        <v>0</v>
      </c>
      <c r="L15" s="120">
        <v>5</v>
      </c>
      <c r="N15" s="120">
        <v>6</v>
      </c>
      <c r="P15" s="120">
        <v>6</v>
      </c>
      <c r="R15" s="120">
        <v>6</v>
      </c>
    </row>
    <row r="16" spans="1:23" s="110" customFormat="1" x14ac:dyDescent="0.25">
      <c r="A16" s="12" t="s">
        <v>2</v>
      </c>
      <c r="B16" s="121">
        <v>17</v>
      </c>
      <c r="D16" s="121">
        <v>10</v>
      </c>
      <c r="F16" s="121">
        <v>5</v>
      </c>
      <c r="H16" s="121">
        <v>0</v>
      </c>
      <c r="J16" s="121">
        <v>3</v>
      </c>
      <c r="L16" s="121">
        <v>19</v>
      </c>
      <c r="N16" s="121">
        <v>19</v>
      </c>
      <c r="P16" s="121">
        <v>19</v>
      </c>
      <c r="R16" s="121">
        <v>19</v>
      </c>
    </row>
    <row r="17" spans="1:18" s="110" customFormat="1" ht="15.75" thickBot="1" x14ac:dyDescent="0.3">
      <c r="A17" s="9" t="s">
        <v>65</v>
      </c>
      <c r="B17" s="122">
        <v>1</v>
      </c>
      <c r="C17" s="133"/>
      <c r="D17" s="122">
        <v>1</v>
      </c>
      <c r="E17" s="133"/>
      <c r="F17" s="122">
        <v>0</v>
      </c>
      <c r="G17" s="133"/>
      <c r="H17" s="122">
        <v>0</v>
      </c>
      <c r="I17" s="133"/>
      <c r="J17" s="122">
        <v>0</v>
      </c>
      <c r="K17" s="133"/>
      <c r="L17" s="122">
        <v>1</v>
      </c>
      <c r="M17" s="133"/>
      <c r="N17" s="122">
        <v>1</v>
      </c>
      <c r="O17" s="133"/>
      <c r="P17" s="122">
        <v>1</v>
      </c>
      <c r="R17" s="122">
        <v>1</v>
      </c>
    </row>
    <row r="18" spans="1:18" s="64" customFormat="1" ht="15.75" thickBot="1" x14ac:dyDescent="0.3">
      <c r="A18" s="119" t="s">
        <v>0</v>
      </c>
      <c r="B18" s="6">
        <f>+SUM(B14:B17)</f>
        <v>149</v>
      </c>
      <c r="D18" s="6">
        <f>+SUM(D14:D17)</f>
        <v>96</v>
      </c>
      <c r="F18" s="6">
        <f>+SUM(F14:F17)</f>
        <v>35</v>
      </c>
      <c r="H18" s="6">
        <f>+SUM(H14:H17)</f>
        <v>1</v>
      </c>
      <c r="J18" s="6">
        <f>+SUM(J14:J17)</f>
        <v>17</v>
      </c>
      <c r="L18" s="6">
        <f>+SUM(L14:L17)</f>
        <v>156</v>
      </c>
      <c r="N18" s="6">
        <f>+SUM(N14:N17)</f>
        <v>152</v>
      </c>
      <c r="P18" s="6">
        <f>+SUM(P14:P17)</f>
        <v>152</v>
      </c>
      <c r="R18" s="6">
        <f>+SUM(R14:R17)</f>
        <v>148</v>
      </c>
    </row>
    <row r="28" spans="1:18" x14ac:dyDescent="0.25">
      <c r="B28" s="1"/>
    </row>
    <row r="29" spans="1:18" x14ac:dyDescent="0.25">
      <c r="B29" s="7"/>
    </row>
    <row r="30" spans="1:18" x14ac:dyDescent="0.25">
      <c r="B30" s="12"/>
    </row>
    <row r="31" spans="1:18" x14ac:dyDescent="0.25">
      <c r="B31" s="63"/>
    </row>
    <row r="32" spans="1:18" x14ac:dyDescent="0.25">
      <c r="B32" s="9"/>
    </row>
    <row r="33" spans="2:2" x14ac:dyDescent="0.25">
      <c r="B33" s="7"/>
    </row>
    <row r="36" spans="2:2" x14ac:dyDescent="0.25">
      <c r="B36" s="2"/>
    </row>
    <row r="42" spans="2:2" x14ac:dyDescent="0.25">
      <c r="B42" s="2"/>
    </row>
    <row r="45" spans="2:2" x14ac:dyDescent="0.25">
      <c r="B45" s="2"/>
    </row>
  </sheetData>
  <mergeCells count="21">
    <mergeCell ref="U11:U12"/>
    <mergeCell ref="R11:R12"/>
    <mergeCell ref="J11:J12"/>
    <mergeCell ref="P11:P12"/>
    <mergeCell ref="B11:B12"/>
    <mergeCell ref="D11:D12"/>
    <mergeCell ref="W11:W12"/>
    <mergeCell ref="P3:P4"/>
    <mergeCell ref="T11:T12"/>
    <mergeCell ref="T8:W10"/>
    <mergeCell ref="R2:R4"/>
    <mergeCell ref="N2:P2"/>
    <mergeCell ref="N3:N4"/>
    <mergeCell ref="V11:V12"/>
    <mergeCell ref="L11:L12"/>
    <mergeCell ref="N11:N12"/>
    <mergeCell ref="B2:B4"/>
    <mergeCell ref="D2:J4"/>
    <mergeCell ref="L2:L4"/>
    <mergeCell ref="H11:H12"/>
    <mergeCell ref="F11:F12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45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1.7109375" bestFit="1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28515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5" width="12" customWidth="1"/>
  </cols>
  <sheetData>
    <row r="2" spans="1:25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9" t="str">
        <f>+'Lead Sheet (R)'!L2</f>
        <v>County Commissioner</v>
      </c>
      <c r="O2" s="140"/>
      <c r="P2" s="141"/>
      <c r="R2" s="139" t="s">
        <v>115</v>
      </c>
      <c r="S2" s="140"/>
      <c r="T2" s="141"/>
    </row>
    <row r="3" spans="1:25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42" t="str">
        <f>+'Lead Sheet (R)'!L3</f>
        <v>at-Large</v>
      </c>
      <c r="O3" s="95"/>
      <c r="P3" s="144" t="str">
        <f>+'Lead Sheet (R)'!P3</f>
        <v>District 5</v>
      </c>
      <c r="R3" s="142"/>
      <c r="S3" s="143"/>
      <c r="T3" s="144"/>
    </row>
    <row r="4" spans="1:25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45"/>
      <c r="O4" s="94"/>
      <c r="P4" s="147"/>
      <c r="R4" s="145"/>
      <c r="S4" s="146"/>
      <c r="T4" s="147"/>
    </row>
    <row r="5" spans="1:25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49"/>
      <c r="N5" s="53"/>
      <c r="O5" s="23"/>
      <c r="P5" s="84"/>
      <c r="T5" s="50"/>
    </row>
    <row r="6" spans="1:25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43"/>
      <c r="N6" s="44"/>
      <c r="O6" s="23"/>
      <c r="P6" s="44"/>
      <c r="R6" s="79"/>
      <c r="S6" s="78"/>
      <c r="T6" s="93"/>
    </row>
    <row r="7" spans="1:25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O7" s="35"/>
      <c r="P7" s="36" t="str">
        <f>+'Lead Sheet (R)'!P7</f>
        <v>James</v>
      </c>
      <c r="R7" s="76" t="s">
        <v>52</v>
      </c>
      <c r="S7" s="98"/>
      <c r="T7" s="75" t="s">
        <v>271</v>
      </c>
    </row>
    <row r="8" spans="1:25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O8" s="35"/>
      <c r="P8" s="36" t="str">
        <f>+'Lead Sheet (R)'!P8</f>
        <v>BERTINO</v>
      </c>
      <c r="R8" s="76" t="s">
        <v>270</v>
      </c>
      <c r="S8" s="98"/>
      <c r="T8" s="75" t="s">
        <v>272</v>
      </c>
      <c r="V8" s="139" t="s">
        <v>57</v>
      </c>
      <c r="W8" s="140"/>
      <c r="X8" s="140"/>
      <c r="Y8" s="141"/>
    </row>
    <row r="9" spans="1:25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22"/>
      <c r="P9" s="24"/>
      <c r="R9" s="104"/>
      <c r="S9" s="105"/>
      <c r="T9" s="103"/>
      <c r="V9" s="142"/>
      <c r="W9" s="168"/>
      <c r="X9" s="168"/>
      <c r="Y9" s="144"/>
    </row>
    <row r="10" spans="1:25" ht="5.0999999999999996" customHeight="1" thickBot="1" x14ac:dyDescent="0.3">
      <c r="A10" s="30"/>
      <c r="B10" s="117"/>
      <c r="V10" s="169"/>
      <c r="W10" s="170"/>
      <c r="X10" s="170"/>
      <c r="Y10" s="171"/>
    </row>
    <row r="11" spans="1:25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M11" s="118"/>
      <c r="N11" s="163" t="s">
        <v>73</v>
      </c>
      <c r="P11" s="163" t="s">
        <v>73</v>
      </c>
      <c r="R11" s="163" t="s">
        <v>73</v>
      </c>
      <c r="T11" s="163" t="s">
        <v>73</v>
      </c>
      <c r="V11" s="172" t="s">
        <v>45</v>
      </c>
      <c r="W11" s="174" t="s">
        <v>3</v>
      </c>
      <c r="X11" s="174" t="s">
        <v>2</v>
      </c>
      <c r="Y11" s="176" t="s">
        <v>72</v>
      </c>
    </row>
    <row r="12" spans="1:25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M12" s="118"/>
      <c r="N12" s="164"/>
      <c r="P12" s="164"/>
      <c r="R12" s="164"/>
      <c r="T12" s="164"/>
      <c r="V12" s="173"/>
      <c r="W12" s="175"/>
      <c r="X12" s="175"/>
      <c r="Y12" s="177"/>
    </row>
    <row r="13" spans="1:25" ht="15.75" thickBot="1" x14ac:dyDescent="0.3">
      <c r="A13" t="s">
        <v>18</v>
      </c>
      <c r="B13" s="66">
        <v>87</v>
      </c>
      <c r="C13" s="30"/>
      <c r="D13" s="66">
        <v>47</v>
      </c>
      <c r="E13" s="30"/>
      <c r="F13" s="66">
        <v>24</v>
      </c>
      <c r="G13" s="30"/>
      <c r="H13" s="66">
        <v>6</v>
      </c>
      <c r="I13" s="30"/>
      <c r="J13" s="66">
        <v>6</v>
      </c>
      <c r="K13" s="30"/>
      <c r="L13" s="66">
        <v>88</v>
      </c>
      <c r="M13" s="30"/>
      <c r="N13" s="66">
        <v>84</v>
      </c>
      <c r="O13" s="30"/>
      <c r="P13" s="66">
        <v>85</v>
      </c>
      <c r="Q13" s="30"/>
      <c r="R13" s="66">
        <v>73</v>
      </c>
      <c r="S13" s="30"/>
      <c r="T13" s="66">
        <v>76</v>
      </c>
      <c r="U13" s="30"/>
      <c r="V13" s="66">
        <v>93</v>
      </c>
      <c r="W13" s="66">
        <v>5</v>
      </c>
      <c r="X13" s="66">
        <v>21</v>
      </c>
      <c r="Y13" s="66">
        <v>2</v>
      </c>
    </row>
    <row r="14" spans="1:25" s="4" customFormat="1" ht="15.75" thickBot="1" x14ac:dyDescent="0.3">
      <c r="A14" s="7" t="s">
        <v>4</v>
      </c>
      <c r="B14" s="6">
        <f>+SUM(B13:B13)</f>
        <v>87</v>
      </c>
      <c r="C14" s="64"/>
      <c r="D14" s="6">
        <f>+SUM(D13:D13)</f>
        <v>47</v>
      </c>
      <c r="E14" s="64"/>
      <c r="F14" s="6">
        <f>+SUM(F13:F13)</f>
        <v>24</v>
      </c>
      <c r="G14" s="64"/>
      <c r="H14" s="6">
        <f>+SUM(H13:H13)</f>
        <v>6</v>
      </c>
      <c r="I14" s="64"/>
      <c r="J14" s="6">
        <f>+SUM(J13:J13)</f>
        <v>6</v>
      </c>
      <c r="K14" s="64"/>
      <c r="L14" s="6">
        <f>+SUM(L13:L13)</f>
        <v>88</v>
      </c>
      <c r="M14" s="64"/>
      <c r="N14" s="6">
        <f>+SUM(N13:N13)</f>
        <v>84</v>
      </c>
      <c r="O14" s="64"/>
      <c r="P14" s="6">
        <f>+SUM(P13:P13)</f>
        <v>85</v>
      </c>
      <c r="Q14" s="64"/>
      <c r="R14" s="6">
        <f>+SUM(R13:R13)</f>
        <v>73</v>
      </c>
      <c r="S14" s="64"/>
      <c r="T14" s="6">
        <f>+SUM(T13:T13)</f>
        <v>76</v>
      </c>
      <c r="U14" s="64"/>
      <c r="V14" s="6">
        <f>+SUM(V13:V13)</f>
        <v>93</v>
      </c>
      <c r="W14" s="6">
        <f>+SUM(W13:W13)</f>
        <v>5</v>
      </c>
      <c r="X14" s="6">
        <f>+SUM(X13:X13)</f>
        <v>21</v>
      </c>
      <c r="Y14" s="6">
        <f>+SUM(Y13:Y13)</f>
        <v>2</v>
      </c>
    </row>
    <row r="15" spans="1:25" s="110" customFormat="1" x14ac:dyDescent="0.25">
      <c r="A15" s="12" t="s">
        <v>3</v>
      </c>
      <c r="B15" s="120">
        <v>5</v>
      </c>
      <c r="D15" s="120">
        <v>3</v>
      </c>
      <c r="F15" s="120">
        <v>2</v>
      </c>
      <c r="H15" s="120">
        <v>0</v>
      </c>
      <c r="J15" s="120">
        <v>0</v>
      </c>
      <c r="L15" s="120">
        <v>5</v>
      </c>
      <c r="N15" s="120">
        <v>5</v>
      </c>
      <c r="P15" s="120">
        <v>5</v>
      </c>
      <c r="R15" s="120">
        <v>4</v>
      </c>
      <c r="T15" s="120">
        <v>4</v>
      </c>
    </row>
    <row r="16" spans="1:25" s="110" customFormat="1" x14ac:dyDescent="0.25">
      <c r="A16" s="12" t="s">
        <v>2</v>
      </c>
      <c r="B16" s="121">
        <v>18</v>
      </c>
      <c r="D16" s="121">
        <v>17</v>
      </c>
      <c r="F16" s="121">
        <v>3</v>
      </c>
      <c r="H16" s="121">
        <v>0</v>
      </c>
      <c r="J16" s="121">
        <v>0</v>
      </c>
      <c r="L16" s="121">
        <v>17</v>
      </c>
      <c r="N16" s="121">
        <v>19</v>
      </c>
      <c r="P16" s="121">
        <v>19</v>
      </c>
      <c r="R16" s="121">
        <v>19</v>
      </c>
      <c r="T16" s="121">
        <v>19</v>
      </c>
    </row>
    <row r="17" spans="1:20" s="110" customFormat="1" ht="15.75" thickBot="1" x14ac:dyDescent="0.3">
      <c r="A17" s="9" t="s">
        <v>65</v>
      </c>
      <c r="B17" s="122">
        <v>2</v>
      </c>
      <c r="C17" s="133"/>
      <c r="D17" s="122">
        <v>0</v>
      </c>
      <c r="E17" s="133"/>
      <c r="F17" s="122">
        <v>2</v>
      </c>
      <c r="G17" s="133"/>
      <c r="H17" s="122">
        <v>0</v>
      </c>
      <c r="I17" s="133"/>
      <c r="J17" s="122">
        <v>0</v>
      </c>
      <c r="K17" s="133"/>
      <c r="L17" s="122">
        <v>2</v>
      </c>
      <c r="M17" s="133"/>
      <c r="N17" s="122">
        <v>2</v>
      </c>
      <c r="O17" s="133"/>
      <c r="P17" s="122">
        <v>2</v>
      </c>
      <c r="R17" s="122">
        <v>2</v>
      </c>
      <c r="T17" s="122">
        <v>2</v>
      </c>
    </row>
    <row r="18" spans="1:20" s="64" customFormat="1" ht="15.75" thickBot="1" x14ac:dyDescent="0.3">
      <c r="A18" s="119" t="s">
        <v>0</v>
      </c>
      <c r="B18" s="6">
        <f>+SUM(B14:B17)</f>
        <v>112</v>
      </c>
      <c r="D18" s="6">
        <f>+SUM(D14:D17)</f>
        <v>67</v>
      </c>
      <c r="F18" s="6">
        <f>+SUM(F14:F17)</f>
        <v>31</v>
      </c>
      <c r="H18" s="6">
        <f>+SUM(H14:H17)</f>
        <v>6</v>
      </c>
      <c r="J18" s="6">
        <f>+SUM(J14:J17)</f>
        <v>6</v>
      </c>
      <c r="L18" s="6">
        <f>+SUM(L14:L17)</f>
        <v>112</v>
      </c>
      <c r="N18" s="6">
        <f>+SUM(N14:N17)</f>
        <v>110</v>
      </c>
      <c r="P18" s="6">
        <f>+SUM(P14:P17)</f>
        <v>111</v>
      </c>
      <c r="R18" s="6">
        <f>+SUM(R14:R17)</f>
        <v>98</v>
      </c>
      <c r="T18" s="6">
        <f>+SUM(T14:T17)</f>
        <v>101</v>
      </c>
    </row>
    <row r="28" spans="1:20" x14ac:dyDescent="0.25">
      <c r="B28" s="1"/>
    </row>
    <row r="29" spans="1:20" x14ac:dyDescent="0.25">
      <c r="B29" s="7"/>
    </row>
    <row r="30" spans="1:20" x14ac:dyDescent="0.25">
      <c r="B30" s="12"/>
    </row>
    <row r="31" spans="1:20" x14ac:dyDescent="0.25">
      <c r="B31" s="63"/>
    </row>
    <row r="32" spans="1:20" x14ac:dyDescent="0.25">
      <c r="B32" s="9"/>
    </row>
    <row r="33" spans="2:2" x14ac:dyDescent="0.25">
      <c r="B33" s="7"/>
    </row>
    <row r="36" spans="2:2" x14ac:dyDescent="0.25">
      <c r="B36" s="2"/>
    </row>
    <row r="42" spans="2:2" x14ac:dyDescent="0.25">
      <c r="B42" s="2"/>
    </row>
    <row r="45" spans="2:2" x14ac:dyDescent="0.25">
      <c r="B45" s="2"/>
    </row>
  </sheetData>
  <mergeCells count="22">
    <mergeCell ref="P11:P12"/>
    <mergeCell ref="R11:R12"/>
    <mergeCell ref="J11:J12"/>
    <mergeCell ref="T11:T12"/>
    <mergeCell ref="N11:N12"/>
    <mergeCell ref="F11:F12"/>
    <mergeCell ref="L11:L12"/>
    <mergeCell ref="H11:H12"/>
    <mergeCell ref="V8:Y10"/>
    <mergeCell ref="R2:T4"/>
    <mergeCell ref="V11:V12"/>
    <mergeCell ref="W11:W12"/>
    <mergeCell ref="X11:X12"/>
    <mergeCell ref="Y11:Y12"/>
    <mergeCell ref="P3:P4"/>
    <mergeCell ref="D11:D12"/>
    <mergeCell ref="B11:B12"/>
    <mergeCell ref="B2:B4"/>
    <mergeCell ref="D2:J4"/>
    <mergeCell ref="L2:L4"/>
    <mergeCell ref="N2:P2"/>
    <mergeCell ref="N3:N4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20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1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25.85546875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28515625" customWidth="1"/>
    <col min="13" max="13" width="1.7109375" customWidth="1"/>
    <col min="14" max="14" width="13.140625" customWidth="1"/>
    <col min="15" max="15" width="1.7109375" customWidth="1"/>
    <col min="16" max="19" width="12" customWidth="1"/>
  </cols>
  <sheetData>
    <row r="2" spans="1:19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6" t="str">
        <f>+'[1]Lead Sheet (R)'!$L$2</f>
        <v>County Commissioner</v>
      </c>
      <c r="O2" s="49"/>
    </row>
    <row r="3" spans="1:19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37"/>
      <c r="O3" s="49"/>
    </row>
    <row r="4" spans="1:19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28" t="str">
        <f>+'[1]Lead Sheet (R)'!$L$3</f>
        <v>at-Large</v>
      </c>
      <c r="O4" s="49"/>
    </row>
    <row r="5" spans="1:19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23"/>
      <c r="N5" s="53"/>
      <c r="O5" s="53"/>
    </row>
    <row r="6" spans="1:19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23"/>
      <c r="N6" s="44"/>
      <c r="O6" s="43"/>
    </row>
    <row r="7" spans="1:19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O7" s="35"/>
    </row>
    <row r="8" spans="1:19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O8" s="35"/>
      <c r="P8" s="139" t="s">
        <v>57</v>
      </c>
      <c r="Q8" s="140"/>
      <c r="R8" s="140"/>
      <c r="S8" s="141"/>
    </row>
    <row r="9" spans="1:19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25"/>
      <c r="P9" s="142"/>
      <c r="Q9" s="168"/>
      <c r="R9" s="168"/>
      <c r="S9" s="144"/>
    </row>
    <row r="10" spans="1:19" ht="5.0999999999999996" customHeight="1" thickBot="1" x14ac:dyDescent="0.3">
      <c r="A10" s="30"/>
      <c r="B10" s="117"/>
      <c r="P10" s="169"/>
      <c r="Q10" s="170"/>
      <c r="R10" s="170"/>
      <c r="S10" s="171"/>
    </row>
    <row r="11" spans="1:19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N11" s="163" t="s">
        <v>73</v>
      </c>
      <c r="P11" s="172" t="s">
        <v>45</v>
      </c>
      <c r="Q11" s="174" t="s">
        <v>3</v>
      </c>
      <c r="R11" s="174" t="s">
        <v>2</v>
      </c>
      <c r="S11" s="176" t="s">
        <v>72</v>
      </c>
    </row>
    <row r="12" spans="1:19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N12" s="164"/>
      <c r="P12" s="173"/>
      <c r="Q12" s="175"/>
      <c r="R12" s="175"/>
      <c r="S12" s="177"/>
    </row>
    <row r="13" spans="1:19" x14ac:dyDescent="0.25">
      <c r="A13" t="s">
        <v>168</v>
      </c>
      <c r="B13" s="66">
        <v>79</v>
      </c>
      <c r="C13" s="30"/>
      <c r="D13" s="66">
        <v>52</v>
      </c>
      <c r="E13" s="30"/>
      <c r="F13" s="66">
        <v>24</v>
      </c>
      <c r="G13" s="30"/>
      <c r="H13" s="66">
        <v>3</v>
      </c>
      <c r="I13" s="30"/>
      <c r="J13" s="66">
        <v>3</v>
      </c>
      <c r="K13" s="30"/>
      <c r="L13" s="66">
        <v>83</v>
      </c>
      <c r="M13" s="30"/>
      <c r="N13" s="66">
        <v>77</v>
      </c>
      <c r="O13" s="30"/>
      <c r="P13" s="66">
        <v>88</v>
      </c>
      <c r="Q13" s="65">
        <v>15</v>
      </c>
      <c r="R13" s="65">
        <v>11</v>
      </c>
      <c r="S13" s="96">
        <v>0</v>
      </c>
    </row>
    <row r="14" spans="1:19" x14ac:dyDescent="0.25">
      <c r="A14" t="s">
        <v>167</v>
      </c>
      <c r="B14" s="66">
        <v>106</v>
      </c>
      <c r="C14" s="30"/>
      <c r="D14" s="66">
        <v>60</v>
      </c>
      <c r="E14" s="30"/>
      <c r="F14" s="66">
        <v>39</v>
      </c>
      <c r="G14" s="30"/>
      <c r="H14" s="66">
        <v>3</v>
      </c>
      <c r="I14" s="30"/>
      <c r="J14" s="66">
        <v>9</v>
      </c>
      <c r="K14" s="30"/>
      <c r="L14" s="66">
        <v>103</v>
      </c>
      <c r="M14" s="30"/>
      <c r="N14" s="66">
        <v>107</v>
      </c>
      <c r="O14" s="30"/>
      <c r="P14" s="66">
        <v>116</v>
      </c>
      <c r="Q14" s="65">
        <v>7</v>
      </c>
      <c r="R14" s="65">
        <v>26</v>
      </c>
      <c r="S14" s="96">
        <v>6</v>
      </c>
    </row>
    <row r="15" spans="1:19" x14ac:dyDescent="0.25">
      <c r="A15" t="s">
        <v>166</v>
      </c>
      <c r="B15" s="66">
        <v>101</v>
      </c>
      <c r="C15" s="30"/>
      <c r="D15" s="66">
        <v>61</v>
      </c>
      <c r="E15" s="30"/>
      <c r="F15" s="66">
        <v>34</v>
      </c>
      <c r="G15" s="30"/>
      <c r="H15" s="66">
        <v>1</v>
      </c>
      <c r="I15" s="30"/>
      <c r="J15" s="66">
        <v>4</v>
      </c>
      <c r="K15" s="30"/>
      <c r="L15" s="66">
        <v>102</v>
      </c>
      <c r="M15" s="30"/>
      <c r="N15" s="66">
        <v>92</v>
      </c>
      <c r="O15" s="30"/>
      <c r="P15" s="66">
        <v>109</v>
      </c>
      <c r="Q15" s="65">
        <v>28</v>
      </c>
      <c r="R15" s="65">
        <v>18</v>
      </c>
      <c r="S15" s="96">
        <v>1</v>
      </c>
    </row>
    <row r="16" spans="1:19" x14ac:dyDescent="0.25">
      <c r="A16" t="s">
        <v>165</v>
      </c>
      <c r="B16" s="66">
        <v>68</v>
      </c>
      <c r="C16" s="30"/>
      <c r="D16" s="66">
        <v>44</v>
      </c>
      <c r="E16" s="30"/>
      <c r="F16" s="66">
        <v>20</v>
      </c>
      <c r="G16" s="30"/>
      <c r="H16" s="66">
        <v>0</v>
      </c>
      <c r="I16" s="30"/>
      <c r="J16" s="66">
        <v>4</v>
      </c>
      <c r="K16" s="30"/>
      <c r="L16" s="66">
        <v>70</v>
      </c>
      <c r="M16" s="30"/>
      <c r="N16" s="66">
        <v>63</v>
      </c>
      <c r="O16" s="30"/>
      <c r="P16" s="66">
        <v>72</v>
      </c>
      <c r="Q16" s="65">
        <v>1</v>
      </c>
      <c r="R16" s="65">
        <v>20</v>
      </c>
      <c r="S16" s="96">
        <v>0</v>
      </c>
    </row>
    <row r="17" spans="1:19" x14ac:dyDescent="0.25">
      <c r="A17" t="s">
        <v>164</v>
      </c>
      <c r="B17" s="66">
        <v>39</v>
      </c>
      <c r="C17" s="30"/>
      <c r="D17" s="66">
        <v>21</v>
      </c>
      <c r="E17" s="30"/>
      <c r="F17" s="66">
        <v>9</v>
      </c>
      <c r="G17" s="30"/>
      <c r="H17" s="66">
        <v>2</v>
      </c>
      <c r="I17" s="30"/>
      <c r="J17" s="66">
        <v>3</v>
      </c>
      <c r="K17" s="30"/>
      <c r="L17" s="66">
        <v>37</v>
      </c>
      <c r="M17" s="30"/>
      <c r="N17" s="66">
        <v>32</v>
      </c>
      <c r="O17" s="30"/>
      <c r="P17" s="66">
        <v>40</v>
      </c>
      <c r="Q17" s="65">
        <v>10</v>
      </c>
      <c r="R17" s="65">
        <v>21</v>
      </c>
      <c r="S17" s="96">
        <v>0</v>
      </c>
    </row>
    <row r="18" spans="1:19" x14ac:dyDescent="0.25">
      <c r="A18" t="s">
        <v>163</v>
      </c>
      <c r="B18" s="66">
        <v>64</v>
      </c>
      <c r="C18" s="30"/>
      <c r="D18" s="66">
        <v>34</v>
      </c>
      <c r="E18" s="30"/>
      <c r="F18" s="66">
        <v>16</v>
      </c>
      <c r="G18" s="30"/>
      <c r="H18" s="66">
        <v>3</v>
      </c>
      <c r="I18" s="30"/>
      <c r="J18" s="66">
        <v>11</v>
      </c>
      <c r="K18" s="30"/>
      <c r="L18" s="66">
        <v>67</v>
      </c>
      <c r="M18" s="30"/>
      <c r="N18" s="66">
        <v>62</v>
      </c>
      <c r="O18" s="30"/>
      <c r="P18" s="66">
        <v>73</v>
      </c>
      <c r="Q18" s="65">
        <v>7</v>
      </c>
      <c r="R18" s="65">
        <v>13</v>
      </c>
      <c r="S18" s="96">
        <v>0</v>
      </c>
    </row>
    <row r="19" spans="1:19" x14ac:dyDescent="0.25">
      <c r="A19" t="s">
        <v>162</v>
      </c>
      <c r="B19" s="66">
        <v>42</v>
      </c>
      <c r="C19" s="30"/>
      <c r="D19" s="66">
        <v>30</v>
      </c>
      <c r="E19" s="30"/>
      <c r="F19" s="66">
        <v>14</v>
      </c>
      <c r="G19" s="30"/>
      <c r="H19" s="66">
        <v>2</v>
      </c>
      <c r="I19" s="30"/>
      <c r="J19" s="66">
        <v>3</v>
      </c>
      <c r="K19" s="30"/>
      <c r="L19" s="66">
        <v>48</v>
      </c>
      <c r="M19" s="30"/>
      <c r="N19" s="66">
        <v>42</v>
      </c>
      <c r="O19" s="30"/>
      <c r="P19" s="66">
        <v>51</v>
      </c>
      <c r="Q19" s="65">
        <v>7</v>
      </c>
      <c r="R19" s="65">
        <v>9</v>
      </c>
      <c r="S19" s="96">
        <v>1</v>
      </c>
    </row>
    <row r="20" spans="1:19" x14ac:dyDescent="0.25">
      <c r="A20" t="s">
        <v>161</v>
      </c>
      <c r="B20" s="66">
        <v>98</v>
      </c>
      <c r="C20" s="30"/>
      <c r="D20" s="66">
        <v>59</v>
      </c>
      <c r="E20" s="30"/>
      <c r="F20" s="66">
        <v>28</v>
      </c>
      <c r="G20" s="30"/>
      <c r="H20" s="66">
        <v>2</v>
      </c>
      <c r="I20" s="30"/>
      <c r="J20" s="66">
        <v>12</v>
      </c>
      <c r="K20" s="30"/>
      <c r="L20" s="66">
        <v>102</v>
      </c>
      <c r="M20" s="30"/>
      <c r="N20" s="66">
        <v>92</v>
      </c>
      <c r="O20" s="30"/>
      <c r="P20" s="66">
        <v>109</v>
      </c>
      <c r="Q20" s="65">
        <v>8</v>
      </c>
      <c r="R20" s="65">
        <v>18</v>
      </c>
      <c r="S20" s="96">
        <v>2</v>
      </c>
    </row>
    <row r="21" spans="1:19" x14ac:dyDescent="0.25">
      <c r="A21" t="s">
        <v>160</v>
      </c>
      <c r="B21" s="66">
        <v>77</v>
      </c>
      <c r="C21" s="30"/>
      <c r="D21" s="66">
        <v>42</v>
      </c>
      <c r="E21" s="30"/>
      <c r="F21" s="66">
        <v>33</v>
      </c>
      <c r="G21" s="30"/>
      <c r="H21" s="66">
        <v>1</v>
      </c>
      <c r="I21" s="30"/>
      <c r="J21" s="66">
        <v>4</v>
      </c>
      <c r="K21" s="30"/>
      <c r="L21" s="66">
        <v>76</v>
      </c>
      <c r="M21" s="30"/>
      <c r="N21" s="66">
        <v>76</v>
      </c>
      <c r="O21" s="30"/>
      <c r="P21" s="66">
        <v>86</v>
      </c>
      <c r="Q21" s="65">
        <v>24</v>
      </c>
      <c r="R21" s="65">
        <v>36</v>
      </c>
      <c r="S21" s="96">
        <v>0</v>
      </c>
    </row>
    <row r="22" spans="1:19" x14ac:dyDescent="0.25">
      <c r="A22" t="s">
        <v>159</v>
      </c>
      <c r="B22" s="66">
        <v>23</v>
      </c>
      <c r="C22" s="30"/>
      <c r="D22" s="66">
        <v>16</v>
      </c>
      <c r="E22" s="30"/>
      <c r="F22" s="66">
        <v>6</v>
      </c>
      <c r="G22" s="30"/>
      <c r="H22" s="66">
        <v>0</v>
      </c>
      <c r="I22" s="30"/>
      <c r="J22" s="66">
        <v>2</v>
      </c>
      <c r="K22" s="30"/>
      <c r="L22" s="66">
        <v>22</v>
      </c>
      <c r="M22" s="30"/>
      <c r="N22" s="66">
        <v>22</v>
      </c>
      <c r="O22" s="30"/>
      <c r="P22" s="66">
        <v>25</v>
      </c>
      <c r="Q22" s="65">
        <v>7</v>
      </c>
      <c r="R22" s="65">
        <v>8</v>
      </c>
      <c r="S22" s="96">
        <v>0</v>
      </c>
    </row>
    <row r="23" spans="1:19" x14ac:dyDescent="0.25">
      <c r="A23" t="s">
        <v>158</v>
      </c>
      <c r="B23" s="66">
        <v>30</v>
      </c>
      <c r="C23" s="30"/>
      <c r="D23" s="66">
        <v>17</v>
      </c>
      <c r="E23" s="30"/>
      <c r="F23" s="66">
        <v>8</v>
      </c>
      <c r="G23" s="30"/>
      <c r="H23" s="66">
        <v>4</v>
      </c>
      <c r="I23" s="30"/>
      <c r="J23" s="66">
        <v>3</v>
      </c>
      <c r="K23" s="30"/>
      <c r="L23" s="66">
        <v>34</v>
      </c>
      <c r="M23" s="30"/>
      <c r="N23" s="66">
        <v>31</v>
      </c>
      <c r="O23" s="30"/>
      <c r="P23" s="66">
        <v>37</v>
      </c>
      <c r="Q23" s="65">
        <v>4</v>
      </c>
      <c r="R23" s="65">
        <v>11</v>
      </c>
      <c r="S23" s="96">
        <v>1</v>
      </c>
    </row>
    <row r="24" spans="1:19" x14ac:dyDescent="0.25">
      <c r="A24" t="s">
        <v>157</v>
      </c>
      <c r="B24" s="66">
        <v>56</v>
      </c>
      <c r="C24" s="30"/>
      <c r="D24" s="66">
        <v>46</v>
      </c>
      <c r="E24" s="30"/>
      <c r="F24" s="66">
        <v>11</v>
      </c>
      <c r="G24" s="30"/>
      <c r="H24" s="66">
        <v>2</v>
      </c>
      <c r="I24" s="30"/>
      <c r="J24" s="66">
        <v>4</v>
      </c>
      <c r="K24" s="30"/>
      <c r="L24" s="66">
        <v>63</v>
      </c>
      <c r="M24" s="30"/>
      <c r="N24" s="66">
        <v>55</v>
      </c>
      <c r="O24" s="30"/>
      <c r="P24" s="66">
        <v>65</v>
      </c>
      <c r="Q24" s="65">
        <v>8</v>
      </c>
      <c r="R24" s="65">
        <v>18</v>
      </c>
      <c r="S24" s="96">
        <v>1</v>
      </c>
    </row>
    <row r="25" spans="1:19" x14ac:dyDescent="0.25">
      <c r="A25" t="s">
        <v>156</v>
      </c>
      <c r="B25" s="66">
        <v>50</v>
      </c>
      <c r="C25" s="30"/>
      <c r="D25" s="66">
        <v>36</v>
      </c>
      <c r="E25" s="30"/>
      <c r="F25" s="66">
        <v>15</v>
      </c>
      <c r="G25" s="30"/>
      <c r="H25" s="66">
        <v>2</v>
      </c>
      <c r="I25" s="30"/>
      <c r="J25" s="66">
        <v>3</v>
      </c>
      <c r="K25" s="30"/>
      <c r="L25" s="66">
        <v>57</v>
      </c>
      <c r="M25" s="30"/>
      <c r="N25" s="66">
        <v>52</v>
      </c>
      <c r="O25" s="30"/>
      <c r="P25" s="66">
        <v>61</v>
      </c>
      <c r="Q25" s="65">
        <v>17</v>
      </c>
      <c r="R25" s="65">
        <v>20</v>
      </c>
      <c r="S25" s="96">
        <v>1</v>
      </c>
    </row>
    <row r="26" spans="1:19" x14ac:dyDescent="0.25">
      <c r="A26" t="s">
        <v>155</v>
      </c>
      <c r="B26" s="66">
        <v>121</v>
      </c>
      <c r="C26" s="30"/>
      <c r="D26" s="66">
        <v>76</v>
      </c>
      <c r="E26" s="30"/>
      <c r="F26" s="66">
        <v>38</v>
      </c>
      <c r="G26" s="30"/>
      <c r="H26" s="66">
        <v>2</v>
      </c>
      <c r="I26" s="30"/>
      <c r="J26" s="66">
        <v>4</v>
      </c>
      <c r="K26" s="30"/>
      <c r="L26" s="66">
        <v>130</v>
      </c>
      <c r="M26" s="30"/>
      <c r="N26" s="66">
        <v>106</v>
      </c>
      <c r="O26" s="30"/>
      <c r="P26" s="66">
        <v>134</v>
      </c>
      <c r="Q26" s="65">
        <v>27</v>
      </c>
      <c r="R26" s="65">
        <v>37</v>
      </c>
      <c r="S26" s="96">
        <v>1</v>
      </c>
    </row>
    <row r="27" spans="1:19" x14ac:dyDescent="0.25">
      <c r="A27" t="s">
        <v>154</v>
      </c>
      <c r="B27" s="66">
        <v>65</v>
      </c>
      <c r="C27" s="30"/>
      <c r="D27" s="66">
        <v>35</v>
      </c>
      <c r="E27" s="30"/>
      <c r="F27" s="66">
        <v>24</v>
      </c>
      <c r="G27" s="30"/>
      <c r="H27" s="66">
        <v>1</v>
      </c>
      <c r="I27" s="30"/>
      <c r="J27" s="66">
        <v>5</v>
      </c>
      <c r="K27" s="30"/>
      <c r="L27" s="66">
        <v>65</v>
      </c>
      <c r="M27" s="30"/>
      <c r="N27" s="66">
        <v>55</v>
      </c>
      <c r="O27" s="30"/>
      <c r="P27" s="66">
        <v>71</v>
      </c>
      <c r="Q27" s="65">
        <v>11</v>
      </c>
      <c r="R27" s="65">
        <v>15</v>
      </c>
      <c r="S27" s="96">
        <v>1</v>
      </c>
    </row>
    <row r="28" spans="1:19" x14ac:dyDescent="0.25">
      <c r="A28" t="s">
        <v>153</v>
      </c>
      <c r="B28" s="66">
        <v>41</v>
      </c>
      <c r="C28" s="30"/>
      <c r="D28" s="66">
        <v>24</v>
      </c>
      <c r="E28" s="30"/>
      <c r="F28" s="66">
        <v>11</v>
      </c>
      <c r="G28" s="30"/>
      <c r="H28" s="66">
        <v>3</v>
      </c>
      <c r="I28" s="30"/>
      <c r="J28" s="66">
        <v>5</v>
      </c>
      <c r="K28" s="30"/>
      <c r="L28" s="66">
        <v>42</v>
      </c>
      <c r="M28" s="30"/>
      <c r="N28" s="66">
        <v>39</v>
      </c>
      <c r="O28" s="30"/>
      <c r="P28" s="66">
        <v>45</v>
      </c>
      <c r="Q28" s="65">
        <v>17</v>
      </c>
      <c r="R28" s="65">
        <v>6</v>
      </c>
      <c r="S28" s="96">
        <v>0</v>
      </c>
    </row>
    <row r="29" spans="1:19" ht="15.75" thickBot="1" x14ac:dyDescent="0.3">
      <c r="A29" t="s">
        <v>152</v>
      </c>
      <c r="B29" s="66">
        <v>93</v>
      </c>
      <c r="C29" s="30"/>
      <c r="D29" s="66">
        <v>49</v>
      </c>
      <c r="E29" s="30"/>
      <c r="F29" s="66">
        <v>39</v>
      </c>
      <c r="G29" s="30"/>
      <c r="H29" s="66">
        <v>3</v>
      </c>
      <c r="I29" s="30"/>
      <c r="J29" s="66">
        <v>6</v>
      </c>
      <c r="K29" s="30"/>
      <c r="L29" s="66">
        <v>96</v>
      </c>
      <c r="M29" s="30"/>
      <c r="N29" s="66">
        <v>91</v>
      </c>
      <c r="O29" s="30"/>
      <c r="P29" s="66">
        <v>100</v>
      </c>
      <c r="Q29" s="65">
        <v>29</v>
      </c>
      <c r="R29" s="65">
        <v>45</v>
      </c>
      <c r="S29" s="96">
        <v>0</v>
      </c>
    </row>
    <row r="30" spans="1:19" s="4" customFormat="1" ht="15.75" thickBot="1" x14ac:dyDescent="0.3">
      <c r="A30" s="7" t="s">
        <v>4</v>
      </c>
      <c r="B30" s="6">
        <f>+SUM(B13:B29)</f>
        <v>1153</v>
      </c>
      <c r="C30" s="64"/>
      <c r="D30" s="6">
        <f>+SUM(D13:D29)</f>
        <v>702</v>
      </c>
      <c r="E30" s="64"/>
      <c r="F30" s="6">
        <f>+SUM(F13:F29)</f>
        <v>369</v>
      </c>
      <c r="G30" s="64"/>
      <c r="H30" s="6">
        <f>+SUM(H13:H29)</f>
        <v>34</v>
      </c>
      <c r="I30" s="64"/>
      <c r="J30" s="6">
        <f>+SUM(J13:J29)</f>
        <v>85</v>
      </c>
      <c r="K30" s="64"/>
      <c r="L30" s="6">
        <f>+SUM(L13:L29)</f>
        <v>1197</v>
      </c>
      <c r="M30" s="64"/>
      <c r="N30" s="6">
        <f>+SUM(N13:N29)</f>
        <v>1094</v>
      </c>
      <c r="O30" s="64"/>
      <c r="P30" s="6">
        <f>+SUM(P13:P29)</f>
        <v>1282</v>
      </c>
      <c r="Q30" s="6">
        <f>+SUM(Q13:Q29)</f>
        <v>227</v>
      </c>
      <c r="R30" s="6">
        <f>+SUM(R13:R29)</f>
        <v>332</v>
      </c>
      <c r="S30" s="6">
        <f>+SUM(S13:S29)</f>
        <v>15</v>
      </c>
    </row>
    <row r="31" spans="1:19" s="110" customFormat="1" x14ac:dyDescent="0.25">
      <c r="A31" s="12" t="s">
        <v>3</v>
      </c>
      <c r="B31" s="120">
        <v>200</v>
      </c>
      <c r="D31" s="120">
        <v>148</v>
      </c>
      <c r="F31" s="120">
        <v>39</v>
      </c>
      <c r="H31" s="120">
        <v>4</v>
      </c>
      <c r="J31" s="120">
        <v>16</v>
      </c>
      <c r="L31" s="120">
        <v>208</v>
      </c>
      <c r="N31" s="120">
        <v>200</v>
      </c>
    </row>
    <row r="32" spans="1:19" s="110" customFormat="1" x14ac:dyDescent="0.25">
      <c r="A32" s="12" t="s">
        <v>2</v>
      </c>
      <c r="B32" s="121">
        <v>305</v>
      </c>
      <c r="D32" s="121">
        <v>216</v>
      </c>
      <c r="F32" s="121">
        <v>46</v>
      </c>
      <c r="H32" s="121">
        <v>21</v>
      </c>
      <c r="J32" s="121">
        <v>23</v>
      </c>
      <c r="L32" s="121">
        <v>315</v>
      </c>
      <c r="N32" s="121">
        <v>296</v>
      </c>
    </row>
    <row r="33" spans="1:14" s="110" customFormat="1" ht="15.75" thickBot="1" x14ac:dyDescent="0.3">
      <c r="A33" s="9" t="s">
        <v>65</v>
      </c>
      <c r="B33" s="122">
        <v>15</v>
      </c>
      <c r="C33" s="133"/>
      <c r="D33" s="122">
        <v>10</v>
      </c>
      <c r="E33" s="133"/>
      <c r="F33" s="122">
        <v>2</v>
      </c>
      <c r="G33" s="133"/>
      <c r="H33" s="122">
        <v>1</v>
      </c>
      <c r="I33" s="133"/>
      <c r="J33" s="122">
        <v>2</v>
      </c>
      <c r="K33" s="133"/>
      <c r="L33" s="122">
        <v>15</v>
      </c>
      <c r="M33" s="133"/>
      <c r="N33" s="122">
        <v>15</v>
      </c>
    </row>
    <row r="34" spans="1:14" s="5" customFormat="1" ht="15.75" thickBot="1" x14ac:dyDescent="0.3">
      <c r="A34" s="189" t="s">
        <v>0</v>
      </c>
      <c r="B34" s="6">
        <f>+SUM(B30:B33)</f>
        <v>1673</v>
      </c>
      <c r="D34" s="6">
        <f>+SUM(D30:D33)</f>
        <v>1076</v>
      </c>
      <c r="F34" s="6">
        <f>+SUM(F30:F33)</f>
        <v>456</v>
      </c>
      <c r="H34" s="6">
        <f>+SUM(H30:H33)</f>
        <v>60</v>
      </c>
      <c r="J34" s="6">
        <f>+SUM(J30:J33)</f>
        <v>126</v>
      </c>
      <c r="L34" s="6">
        <f>+SUM(L30:L33)</f>
        <v>1735</v>
      </c>
      <c r="N34" s="6">
        <f>+SUM(N30:N33)</f>
        <v>1605</v>
      </c>
    </row>
    <row r="44" spans="1:14" x14ac:dyDescent="0.25">
      <c r="B44" s="1"/>
    </row>
    <row r="45" spans="1:14" x14ac:dyDescent="0.25">
      <c r="B45" s="7"/>
    </row>
    <row r="46" spans="1:14" x14ac:dyDescent="0.25">
      <c r="B46" s="12"/>
    </row>
    <row r="47" spans="1:14" x14ac:dyDescent="0.25">
      <c r="B47" s="63"/>
    </row>
    <row r="48" spans="1:14" x14ac:dyDescent="0.25">
      <c r="B48" s="9"/>
    </row>
    <row r="49" spans="2:2" x14ac:dyDescent="0.25">
      <c r="B49" s="7"/>
    </row>
    <row r="52" spans="2:2" x14ac:dyDescent="0.25">
      <c r="B52" s="2"/>
    </row>
    <row r="58" spans="2:2" x14ac:dyDescent="0.25">
      <c r="B58" s="2"/>
    </row>
    <row r="61" spans="2:2" x14ac:dyDescent="0.25">
      <c r="B61" s="2"/>
    </row>
  </sheetData>
  <mergeCells count="16">
    <mergeCell ref="P8:S10"/>
    <mergeCell ref="J11:J12"/>
    <mergeCell ref="L11:L12"/>
    <mergeCell ref="N11:N12"/>
    <mergeCell ref="P11:P12"/>
    <mergeCell ref="Q11:Q12"/>
    <mergeCell ref="R11:R12"/>
    <mergeCell ref="S11:S12"/>
    <mergeCell ref="B11:B12"/>
    <mergeCell ref="D11:D12"/>
    <mergeCell ref="F11:F12"/>
    <mergeCell ref="H11:H12"/>
    <mergeCell ref="B2:B4"/>
    <mergeCell ref="D2:J4"/>
    <mergeCell ref="L2:L4"/>
    <mergeCell ref="N2:N3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58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25.85546875" bestFit="1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28515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5" width="12" customWidth="1"/>
  </cols>
  <sheetData>
    <row r="2" spans="1:25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9" t="str">
        <f>+'Lead Sheet (R)'!L2</f>
        <v>County Commissioner</v>
      </c>
      <c r="O2" s="140"/>
      <c r="P2" s="141"/>
      <c r="Q2" s="51"/>
      <c r="R2" s="139" t="s">
        <v>121</v>
      </c>
      <c r="S2" s="140"/>
      <c r="T2" s="141"/>
    </row>
    <row r="3" spans="1:25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42" t="str">
        <f>+'Lead Sheet (R)'!L3</f>
        <v>at-Large</v>
      </c>
      <c r="O3" s="95"/>
      <c r="P3" s="144" t="str">
        <f>+'Lead Sheet (R)'!P3</f>
        <v>District 5</v>
      </c>
      <c r="Q3" s="51"/>
      <c r="R3" s="142"/>
      <c r="S3" s="143"/>
      <c r="T3" s="144"/>
    </row>
    <row r="4" spans="1:25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45"/>
      <c r="O4" s="94"/>
      <c r="P4" s="147"/>
      <c r="Q4" s="51"/>
      <c r="R4" s="145"/>
      <c r="S4" s="146"/>
      <c r="T4" s="147"/>
    </row>
    <row r="5" spans="1:25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49"/>
      <c r="N5" s="53"/>
      <c r="O5" s="23"/>
      <c r="P5" s="84"/>
      <c r="Q5" s="52"/>
      <c r="R5" s="50"/>
    </row>
    <row r="6" spans="1:25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43"/>
      <c r="N6" s="44"/>
      <c r="O6" s="23"/>
      <c r="P6" s="44"/>
      <c r="Q6" s="64"/>
      <c r="R6" s="81"/>
      <c r="S6" s="78"/>
      <c r="T6" s="77"/>
    </row>
    <row r="7" spans="1:25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O7" s="35"/>
      <c r="P7" s="36" t="str">
        <f>+'Lead Sheet (R)'!P7</f>
        <v>James</v>
      </c>
      <c r="R7" s="76" t="s">
        <v>183</v>
      </c>
      <c r="S7" s="98"/>
      <c r="T7" s="75" t="s">
        <v>113</v>
      </c>
    </row>
    <row r="8" spans="1:25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O8" s="35"/>
      <c r="P8" s="36" t="str">
        <f>+'Lead Sheet (R)'!P8</f>
        <v>BERTINO</v>
      </c>
      <c r="R8" s="76" t="s">
        <v>182</v>
      </c>
      <c r="S8" s="98"/>
      <c r="T8" s="75" t="s">
        <v>273</v>
      </c>
      <c r="V8" s="139" t="s">
        <v>57</v>
      </c>
      <c r="W8" s="140"/>
      <c r="X8" s="140"/>
      <c r="Y8" s="141"/>
    </row>
    <row r="9" spans="1:25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22"/>
      <c r="P9" s="24"/>
      <c r="Q9" s="102"/>
      <c r="R9" s="104"/>
      <c r="S9" s="105"/>
      <c r="T9" s="103"/>
      <c r="V9" s="142"/>
      <c r="W9" s="168"/>
      <c r="X9" s="168"/>
      <c r="Y9" s="144"/>
    </row>
    <row r="10" spans="1:25" ht="5.0999999999999996" customHeight="1" thickBot="1" x14ac:dyDescent="0.3">
      <c r="A10" s="30"/>
      <c r="B10" s="117"/>
      <c r="V10" s="169"/>
      <c r="W10" s="170"/>
      <c r="X10" s="170"/>
      <c r="Y10" s="171"/>
    </row>
    <row r="11" spans="1:25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M11" s="118"/>
      <c r="N11" s="163" t="s">
        <v>73</v>
      </c>
      <c r="P11" s="163" t="s">
        <v>73</v>
      </c>
      <c r="R11" s="163" t="s">
        <v>73</v>
      </c>
      <c r="T11" s="163" t="s">
        <v>73</v>
      </c>
      <c r="V11" s="172" t="s">
        <v>45</v>
      </c>
      <c r="W11" s="174" t="s">
        <v>3</v>
      </c>
      <c r="X11" s="174" t="s">
        <v>2</v>
      </c>
      <c r="Y11" s="176" t="s">
        <v>72</v>
      </c>
    </row>
    <row r="12" spans="1:25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M12" s="118"/>
      <c r="N12" s="164"/>
      <c r="P12" s="164"/>
      <c r="R12" s="164"/>
      <c r="T12" s="164"/>
      <c r="V12" s="173"/>
      <c r="W12" s="175"/>
      <c r="X12" s="175"/>
      <c r="Y12" s="177"/>
    </row>
    <row r="13" spans="1:25" x14ac:dyDescent="0.25">
      <c r="A13" t="s">
        <v>181</v>
      </c>
      <c r="B13" s="66">
        <v>61</v>
      </c>
      <c r="C13" s="30"/>
      <c r="D13" s="66">
        <v>37</v>
      </c>
      <c r="E13" s="30"/>
      <c r="F13" s="66">
        <v>20</v>
      </c>
      <c r="G13" s="30"/>
      <c r="H13" s="66">
        <v>1</v>
      </c>
      <c r="I13" s="30"/>
      <c r="J13" s="66">
        <v>3</v>
      </c>
      <c r="K13" s="30"/>
      <c r="L13" s="66">
        <v>65</v>
      </c>
      <c r="M13" s="30"/>
      <c r="N13" s="66">
        <v>59</v>
      </c>
      <c r="O13" s="30"/>
      <c r="P13" s="66">
        <v>59</v>
      </c>
      <c r="Q13" s="30"/>
      <c r="R13" s="66">
        <v>53</v>
      </c>
      <c r="S13" s="30"/>
      <c r="T13" s="66">
        <v>56</v>
      </c>
      <c r="U13" s="30"/>
      <c r="V13" s="66">
        <v>67</v>
      </c>
      <c r="W13" s="65">
        <v>6</v>
      </c>
      <c r="X13" s="65">
        <v>10</v>
      </c>
      <c r="Y13" s="96">
        <v>0</v>
      </c>
    </row>
    <row r="14" spans="1:25" x14ac:dyDescent="0.25">
      <c r="A14" t="s">
        <v>180</v>
      </c>
      <c r="B14" s="66">
        <v>113</v>
      </c>
      <c r="C14" s="30"/>
      <c r="D14" s="66">
        <v>63</v>
      </c>
      <c r="E14" s="30"/>
      <c r="F14" s="66">
        <v>44</v>
      </c>
      <c r="G14" s="30"/>
      <c r="H14" s="66">
        <v>1</v>
      </c>
      <c r="I14" s="30"/>
      <c r="J14" s="66">
        <v>6</v>
      </c>
      <c r="K14" s="30"/>
      <c r="L14" s="66">
        <v>119</v>
      </c>
      <c r="M14" s="30"/>
      <c r="N14" s="66">
        <v>108</v>
      </c>
      <c r="O14" s="30"/>
      <c r="P14" s="66">
        <v>105</v>
      </c>
      <c r="Q14" s="30"/>
      <c r="R14" s="66">
        <v>102</v>
      </c>
      <c r="S14" s="30"/>
      <c r="T14" s="66">
        <v>94</v>
      </c>
      <c r="U14" s="30"/>
      <c r="V14" s="66">
        <v>126</v>
      </c>
      <c r="W14" s="65">
        <v>1</v>
      </c>
      <c r="X14" s="65">
        <v>22</v>
      </c>
      <c r="Y14" s="96">
        <v>0</v>
      </c>
    </row>
    <row r="15" spans="1:25" x14ac:dyDescent="0.25">
      <c r="A15" t="s">
        <v>179</v>
      </c>
      <c r="B15" s="66">
        <v>46</v>
      </c>
      <c r="C15" s="30"/>
      <c r="D15" s="66">
        <v>27</v>
      </c>
      <c r="E15" s="30"/>
      <c r="F15" s="66">
        <v>13</v>
      </c>
      <c r="G15" s="30"/>
      <c r="H15" s="66">
        <v>3</v>
      </c>
      <c r="I15" s="30"/>
      <c r="J15" s="66">
        <v>7</v>
      </c>
      <c r="K15" s="30"/>
      <c r="L15" s="66">
        <v>47</v>
      </c>
      <c r="M15" s="30"/>
      <c r="N15" s="66">
        <v>48</v>
      </c>
      <c r="O15" s="30"/>
      <c r="P15" s="66">
        <v>48</v>
      </c>
      <c r="Q15" s="30"/>
      <c r="R15" s="66">
        <v>42</v>
      </c>
      <c r="S15" s="30"/>
      <c r="T15" s="66">
        <v>42</v>
      </c>
      <c r="U15" s="30"/>
      <c r="V15" s="66">
        <v>52</v>
      </c>
      <c r="W15" s="65">
        <v>0</v>
      </c>
      <c r="X15" s="65">
        <v>6</v>
      </c>
      <c r="Y15" s="96">
        <v>0</v>
      </c>
    </row>
    <row r="16" spans="1:25" x14ac:dyDescent="0.25">
      <c r="A16" t="s">
        <v>178</v>
      </c>
      <c r="B16" s="66">
        <v>11</v>
      </c>
      <c r="C16" s="30"/>
      <c r="D16" s="66">
        <v>8</v>
      </c>
      <c r="E16" s="30"/>
      <c r="F16" s="66">
        <v>2</v>
      </c>
      <c r="G16" s="30"/>
      <c r="H16" s="66">
        <v>2</v>
      </c>
      <c r="I16" s="30"/>
      <c r="J16" s="66">
        <v>3</v>
      </c>
      <c r="K16" s="30"/>
      <c r="L16" s="66">
        <v>14</v>
      </c>
      <c r="M16" s="30"/>
      <c r="N16" s="66">
        <v>15</v>
      </c>
      <c r="O16" s="30"/>
      <c r="P16" s="66"/>
      <c r="Q16" s="30"/>
      <c r="R16" s="66">
        <v>13</v>
      </c>
      <c r="S16" s="30"/>
      <c r="T16" s="66">
        <v>13</v>
      </c>
      <c r="U16" s="30"/>
      <c r="V16" s="66">
        <v>15</v>
      </c>
      <c r="W16" s="65">
        <v>2</v>
      </c>
      <c r="X16" s="65">
        <v>7</v>
      </c>
      <c r="Y16" s="96">
        <v>0</v>
      </c>
    </row>
    <row r="17" spans="1:25" x14ac:dyDescent="0.25">
      <c r="A17" t="s">
        <v>177</v>
      </c>
      <c r="B17" s="66">
        <v>71</v>
      </c>
      <c r="C17" s="30"/>
      <c r="D17" s="66">
        <v>41</v>
      </c>
      <c r="E17" s="30"/>
      <c r="F17" s="66">
        <v>23</v>
      </c>
      <c r="G17" s="30"/>
      <c r="H17" s="66">
        <v>4</v>
      </c>
      <c r="I17" s="30"/>
      <c r="J17" s="66">
        <v>5</v>
      </c>
      <c r="K17" s="30"/>
      <c r="L17" s="66">
        <v>74</v>
      </c>
      <c r="M17" s="30"/>
      <c r="N17" s="66">
        <v>69</v>
      </c>
      <c r="O17" s="30"/>
      <c r="P17" s="66">
        <v>69</v>
      </c>
      <c r="Q17" s="30"/>
      <c r="R17" s="66">
        <v>68</v>
      </c>
      <c r="S17" s="30"/>
      <c r="T17" s="66">
        <v>62</v>
      </c>
      <c r="U17" s="30"/>
      <c r="V17" s="66">
        <v>81</v>
      </c>
      <c r="W17" s="65">
        <v>6</v>
      </c>
      <c r="X17" s="65">
        <v>9</v>
      </c>
      <c r="Y17" s="96">
        <v>0</v>
      </c>
    </row>
    <row r="18" spans="1:25" x14ac:dyDescent="0.25">
      <c r="A18" t="s">
        <v>176</v>
      </c>
      <c r="B18" s="66">
        <v>75</v>
      </c>
      <c r="C18" s="30"/>
      <c r="D18" s="66">
        <v>54</v>
      </c>
      <c r="E18" s="30"/>
      <c r="F18" s="66">
        <v>19</v>
      </c>
      <c r="G18" s="30"/>
      <c r="H18" s="66">
        <v>2</v>
      </c>
      <c r="I18" s="30"/>
      <c r="J18" s="66">
        <v>6</v>
      </c>
      <c r="K18" s="30"/>
      <c r="L18" s="66">
        <v>79</v>
      </c>
      <c r="M18" s="30"/>
      <c r="N18" s="66">
        <v>76</v>
      </c>
      <c r="O18" s="30"/>
      <c r="P18" s="66">
        <v>75</v>
      </c>
      <c r="Q18" s="30"/>
      <c r="R18" s="66">
        <v>70</v>
      </c>
      <c r="S18" s="30"/>
      <c r="T18" s="66">
        <v>64</v>
      </c>
      <c r="U18" s="30"/>
      <c r="V18" s="66">
        <v>87</v>
      </c>
      <c r="W18" s="65">
        <v>4</v>
      </c>
      <c r="X18" s="65">
        <v>6</v>
      </c>
      <c r="Y18" s="96">
        <v>0</v>
      </c>
    </row>
    <row r="19" spans="1:25" x14ac:dyDescent="0.25">
      <c r="A19" t="s">
        <v>175</v>
      </c>
      <c r="B19" s="66">
        <v>50</v>
      </c>
      <c r="C19" s="30"/>
      <c r="D19" s="66">
        <v>39</v>
      </c>
      <c r="E19" s="30"/>
      <c r="F19" s="66">
        <v>18</v>
      </c>
      <c r="G19" s="30"/>
      <c r="H19" s="66">
        <v>2</v>
      </c>
      <c r="I19" s="30"/>
      <c r="J19" s="66">
        <v>3</v>
      </c>
      <c r="K19" s="30"/>
      <c r="L19" s="66">
        <v>61</v>
      </c>
      <c r="M19" s="30"/>
      <c r="N19" s="66">
        <v>57</v>
      </c>
      <c r="O19" s="30"/>
      <c r="P19" s="66"/>
      <c r="Q19" s="30"/>
      <c r="R19" s="66">
        <v>54</v>
      </c>
      <c r="S19" s="30"/>
      <c r="T19" s="66">
        <v>55</v>
      </c>
      <c r="U19" s="30"/>
      <c r="V19" s="66">
        <v>64</v>
      </c>
      <c r="W19" s="65">
        <v>9</v>
      </c>
      <c r="X19" s="65">
        <v>22</v>
      </c>
      <c r="Y19" s="96">
        <v>0</v>
      </c>
    </row>
    <row r="20" spans="1:25" x14ac:dyDescent="0.25">
      <c r="A20" t="s">
        <v>174</v>
      </c>
      <c r="B20" s="66">
        <v>66</v>
      </c>
      <c r="C20" s="30"/>
      <c r="D20" s="66">
        <v>42</v>
      </c>
      <c r="E20" s="30"/>
      <c r="F20" s="66">
        <v>16</v>
      </c>
      <c r="G20" s="30"/>
      <c r="H20" s="66">
        <v>0</v>
      </c>
      <c r="I20" s="30"/>
      <c r="J20" s="66">
        <v>5</v>
      </c>
      <c r="K20" s="30"/>
      <c r="L20" s="66">
        <v>65</v>
      </c>
      <c r="M20" s="30"/>
      <c r="N20" s="66">
        <v>59</v>
      </c>
      <c r="O20" s="30"/>
      <c r="P20" s="66"/>
      <c r="Q20" s="30"/>
      <c r="R20" s="66">
        <v>61</v>
      </c>
      <c r="S20" s="30"/>
      <c r="T20" s="66">
        <v>59</v>
      </c>
      <c r="U20" s="30"/>
      <c r="V20" s="66">
        <v>70</v>
      </c>
      <c r="W20" s="65">
        <v>8</v>
      </c>
      <c r="X20" s="65">
        <v>25</v>
      </c>
      <c r="Y20" s="96">
        <v>0</v>
      </c>
    </row>
    <row r="21" spans="1:25" x14ac:dyDescent="0.25">
      <c r="A21" t="s">
        <v>173</v>
      </c>
      <c r="B21" s="66">
        <v>53</v>
      </c>
      <c r="C21" s="30"/>
      <c r="D21" s="66">
        <v>28</v>
      </c>
      <c r="E21" s="30"/>
      <c r="F21" s="66">
        <v>21</v>
      </c>
      <c r="G21" s="30"/>
      <c r="H21" s="66">
        <v>1</v>
      </c>
      <c r="I21" s="30"/>
      <c r="J21" s="66">
        <v>2</v>
      </c>
      <c r="K21" s="30"/>
      <c r="L21" s="66">
        <v>54</v>
      </c>
      <c r="M21" s="30"/>
      <c r="N21" s="66">
        <v>51</v>
      </c>
      <c r="O21" s="30"/>
      <c r="P21" s="66"/>
      <c r="Q21" s="30"/>
      <c r="R21" s="66">
        <v>50</v>
      </c>
      <c r="S21" s="30"/>
      <c r="T21" s="66">
        <v>42</v>
      </c>
      <c r="U21" s="30"/>
      <c r="V21" s="66">
        <v>59</v>
      </c>
      <c r="W21" s="65">
        <v>9</v>
      </c>
      <c r="X21" s="65">
        <v>17</v>
      </c>
      <c r="Y21" s="96">
        <v>0</v>
      </c>
    </row>
    <row r="22" spans="1:25" x14ac:dyDescent="0.25">
      <c r="A22" t="s">
        <v>172</v>
      </c>
      <c r="B22" s="66">
        <v>109</v>
      </c>
      <c r="C22" s="30"/>
      <c r="D22" s="66">
        <v>74</v>
      </c>
      <c r="E22" s="30"/>
      <c r="F22" s="66">
        <v>29</v>
      </c>
      <c r="G22" s="30"/>
      <c r="H22" s="66">
        <v>0</v>
      </c>
      <c r="I22" s="30"/>
      <c r="J22" s="66">
        <v>17</v>
      </c>
      <c r="K22" s="30"/>
      <c r="L22" s="66">
        <v>121</v>
      </c>
      <c r="M22" s="30"/>
      <c r="N22" s="66">
        <v>113</v>
      </c>
      <c r="O22" s="30"/>
      <c r="P22" s="66"/>
      <c r="Q22" s="30"/>
      <c r="R22" s="66">
        <v>110</v>
      </c>
      <c r="S22" s="30"/>
      <c r="T22" s="66">
        <v>101</v>
      </c>
      <c r="U22" s="30"/>
      <c r="V22" s="66">
        <v>134</v>
      </c>
      <c r="W22" s="65">
        <v>7</v>
      </c>
      <c r="X22" s="65">
        <v>40</v>
      </c>
      <c r="Y22" s="96">
        <v>2</v>
      </c>
    </row>
    <row r="23" spans="1:25" x14ac:dyDescent="0.25">
      <c r="A23" t="s">
        <v>171</v>
      </c>
      <c r="B23" s="66">
        <v>29</v>
      </c>
      <c r="C23" s="30"/>
      <c r="D23" s="66">
        <v>14</v>
      </c>
      <c r="E23" s="30"/>
      <c r="F23" s="66">
        <v>13</v>
      </c>
      <c r="G23" s="30"/>
      <c r="H23" s="66">
        <v>2</v>
      </c>
      <c r="I23" s="30"/>
      <c r="J23" s="66">
        <v>2</v>
      </c>
      <c r="K23" s="30"/>
      <c r="L23" s="66">
        <v>32</v>
      </c>
      <c r="M23" s="30"/>
      <c r="N23" s="66">
        <v>29</v>
      </c>
      <c r="O23" s="30"/>
      <c r="P23" s="66"/>
      <c r="Q23" s="30"/>
      <c r="R23" s="66">
        <v>27</v>
      </c>
      <c r="S23" s="30"/>
      <c r="T23" s="66">
        <v>25</v>
      </c>
      <c r="U23" s="30"/>
      <c r="V23" s="66">
        <v>36</v>
      </c>
      <c r="W23" s="65">
        <v>13</v>
      </c>
      <c r="X23" s="65">
        <v>14</v>
      </c>
      <c r="Y23" s="96">
        <v>1</v>
      </c>
    </row>
    <row r="24" spans="1:25" x14ac:dyDescent="0.25">
      <c r="A24" t="s">
        <v>170</v>
      </c>
      <c r="B24" s="66">
        <v>75</v>
      </c>
      <c r="C24" s="30"/>
      <c r="D24" s="66">
        <v>48</v>
      </c>
      <c r="E24" s="30"/>
      <c r="F24" s="66">
        <v>21</v>
      </c>
      <c r="G24" s="30"/>
      <c r="H24" s="66">
        <v>3</v>
      </c>
      <c r="I24" s="30"/>
      <c r="J24" s="66">
        <v>6</v>
      </c>
      <c r="K24" s="30"/>
      <c r="L24" s="66">
        <v>77</v>
      </c>
      <c r="M24" s="30"/>
      <c r="N24" s="66">
        <v>76</v>
      </c>
      <c r="O24" s="30"/>
      <c r="P24" s="66">
        <v>73</v>
      </c>
      <c r="Q24" s="30"/>
      <c r="R24" s="66">
        <v>70</v>
      </c>
      <c r="S24" s="30"/>
      <c r="T24" s="66">
        <v>65</v>
      </c>
      <c r="U24" s="30"/>
      <c r="V24" s="66">
        <v>87</v>
      </c>
      <c r="W24" s="65">
        <v>20</v>
      </c>
      <c r="X24" s="65">
        <v>26</v>
      </c>
      <c r="Y24" s="96">
        <v>1</v>
      </c>
    </row>
    <row r="25" spans="1:25" ht="15.75" thickBot="1" x14ac:dyDescent="0.3">
      <c r="A25" t="s">
        <v>169</v>
      </c>
      <c r="B25" s="66">
        <v>55</v>
      </c>
      <c r="C25" s="30"/>
      <c r="D25" s="66">
        <v>30</v>
      </c>
      <c r="E25" s="30"/>
      <c r="F25" s="66">
        <v>22</v>
      </c>
      <c r="G25" s="30"/>
      <c r="H25" s="66">
        <v>1</v>
      </c>
      <c r="I25" s="30"/>
      <c r="J25" s="66">
        <v>4</v>
      </c>
      <c r="K25" s="30"/>
      <c r="L25" s="66">
        <v>57</v>
      </c>
      <c r="M25" s="30"/>
      <c r="N25" s="66">
        <v>53</v>
      </c>
      <c r="O25" s="30"/>
      <c r="P25" s="66"/>
      <c r="Q25" s="30"/>
      <c r="R25" s="66">
        <v>51</v>
      </c>
      <c r="S25" s="30"/>
      <c r="T25" s="66">
        <v>50</v>
      </c>
      <c r="U25" s="30"/>
      <c r="V25" s="66">
        <v>61</v>
      </c>
      <c r="W25" s="65">
        <v>3</v>
      </c>
      <c r="X25" s="65">
        <v>12</v>
      </c>
      <c r="Y25" s="96">
        <v>1</v>
      </c>
    </row>
    <row r="26" spans="1:25" s="4" customFormat="1" ht="15.75" thickBot="1" x14ac:dyDescent="0.3">
      <c r="A26" s="7" t="s">
        <v>4</v>
      </c>
      <c r="B26" s="6">
        <f>+SUM(B13:B25)</f>
        <v>814</v>
      </c>
      <c r="C26" s="64"/>
      <c r="D26" s="6">
        <f>+SUM(D13:D25)</f>
        <v>505</v>
      </c>
      <c r="E26" s="64"/>
      <c r="F26" s="6">
        <f>+SUM(F13:F25)</f>
        <v>261</v>
      </c>
      <c r="G26" s="64"/>
      <c r="H26" s="6">
        <f>+SUM(H13:H25)</f>
        <v>22</v>
      </c>
      <c r="I26" s="64"/>
      <c r="J26" s="6">
        <f>+SUM(J13:J25)</f>
        <v>69</v>
      </c>
      <c r="K26" s="64"/>
      <c r="L26" s="6">
        <f>+SUM(L13:L25)</f>
        <v>865</v>
      </c>
      <c r="M26" s="64"/>
      <c r="N26" s="6">
        <f>+SUM(N13:N25)</f>
        <v>813</v>
      </c>
      <c r="O26" s="64"/>
      <c r="P26" s="6">
        <f>+SUM(P13:P25)</f>
        <v>429</v>
      </c>
      <c r="Q26" s="64"/>
      <c r="R26" s="6">
        <f>+SUM(R13:R25)</f>
        <v>771</v>
      </c>
      <c r="S26" s="64"/>
      <c r="T26" s="6">
        <f>+SUM(T13:T25)</f>
        <v>728</v>
      </c>
      <c r="U26" s="64"/>
      <c r="V26" s="6">
        <f>+SUM(V13:V25)</f>
        <v>939</v>
      </c>
      <c r="W26" s="6">
        <f>+SUM(W13:W25)</f>
        <v>88</v>
      </c>
      <c r="X26" s="6">
        <f>+SUM(X13:X25)</f>
        <v>216</v>
      </c>
      <c r="Y26" s="6">
        <f>+SUM(Y13:Y25)</f>
        <v>5</v>
      </c>
    </row>
    <row r="27" spans="1:25" s="30" customFormat="1" x14ac:dyDescent="0.25">
      <c r="A27" s="12" t="s">
        <v>3</v>
      </c>
      <c r="B27" s="192">
        <v>82</v>
      </c>
      <c r="D27" s="192">
        <v>47</v>
      </c>
      <c r="F27" s="192">
        <v>27</v>
      </c>
      <c r="H27" s="192">
        <v>1</v>
      </c>
      <c r="J27" s="192">
        <v>8</v>
      </c>
      <c r="L27" s="192">
        <v>86</v>
      </c>
      <c r="N27" s="192">
        <v>75</v>
      </c>
      <c r="P27" s="192">
        <v>32</v>
      </c>
      <c r="R27" s="192">
        <v>76</v>
      </c>
      <c r="T27" s="192">
        <v>73</v>
      </c>
    </row>
    <row r="28" spans="1:25" s="110" customFormat="1" x14ac:dyDescent="0.25">
      <c r="A28" s="12" t="s">
        <v>2</v>
      </c>
      <c r="B28" s="121">
        <v>190</v>
      </c>
      <c r="D28" s="121">
        <v>135</v>
      </c>
      <c r="F28" s="121">
        <v>29</v>
      </c>
      <c r="H28" s="121">
        <v>7</v>
      </c>
      <c r="J28" s="121">
        <v>23</v>
      </c>
      <c r="L28" s="121">
        <v>205</v>
      </c>
      <c r="N28" s="121">
        <v>202</v>
      </c>
      <c r="P28" s="121">
        <v>72</v>
      </c>
      <c r="R28" s="121">
        <v>198</v>
      </c>
      <c r="T28" s="121">
        <v>181</v>
      </c>
    </row>
    <row r="29" spans="1:25" s="110" customFormat="1" x14ac:dyDescent="0.25">
      <c r="A29" s="9" t="s">
        <v>65</v>
      </c>
      <c r="B29" s="121">
        <v>5</v>
      </c>
      <c r="D29" s="121">
        <v>3</v>
      </c>
      <c r="F29" s="121">
        <v>0</v>
      </c>
      <c r="H29" s="121">
        <v>0</v>
      </c>
      <c r="J29" s="121">
        <v>2</v>
      </c>
      <c r="L29" s="121">
        <v>5</v>
      </c>
      <c r="N29" s="121">
        <v>3</v>
      </c>
      <c r="P29" s="121">
        <v>0</v>
      </c>
      <c r="R29" s="121">
        <v>3</v>
      </c>
      <c r="T29" s="121">
        <v>2</v>
      </c>
    </row>
    <row r="30" spans="1:25" s="110" customFormat="1" ht="15.75" thickBot="1" x14ac:dyDescent="0.3">
      <c r="A30" s="9" t="s">
        <v>304</v>
      </c>
      <c r="B30" s="122">
        <v>0</v>
      </c>
      <c r="D30" s="122">
        <v>1</v>
      </c>
      <c r="F30" s="122">
        <v>0</v>
      </c>
      <c r="H30" s="122">
        <v>0</v>
      </c>
      <c r="J30" s="122">
        <v>0</v>
      </c>
      <c r="L30" s="122">
        <v>1</v>
      </c>
      <c r="N30" s="122">
        <v>0</v>
      </c>
      <c r="P30" s="122">
        <v>0</v>
      </c>
      <c r="R30" s="122">
        <v>1</v>
      </c>
      <c r="T30" s="122">
        <v>1</v>
      </c>
    </row>
    <row r="31" spans="1:25" s="5" customFormat="1" ht="15.75" thickBot="1" x14ac:dyDescent="0.3">
      <c r="A31" s="191" t="s">
        <v>0</v>
      </c>
      <c r="B31" s="6">
        <f>+SUM(B26:B30)</f>
        <v>1091</v>
      </c>
      <c r="D31" s="6">
        <f>+SUM(D26:D30)</f>
        <v>691</v>
      </c>
      <c r="F31" s="6">
        <f>+SUM(F26:F30)</f>
        <v>317</v>
      </c>
      <c r="H31" s="6">
        <f>+SUM(H26:H30)</f>
        <v>30</v>
      </c>
      <c r="J31" s="6">
        <f>+SUM(J26:J30)</f>
        <v>102</v>
      </c>
      <c r="L31" s="6">
        <f>+SUM(L26:L30)</f>
        <v>1162</v>
      </c>
      <c r="N31" s="6">
        <f>+SUM(N26:N30)</f>
        <v>1093</v>
      </c>
      <c r="P31" s="6">
        <f>+SUM(P26:P30)</f>
        <v>533</v>
      </c>
      <c r="R31" s="6">
        <f>+SUM(R26:R30)</f>
        <v>1049</v>
      </c>
      <c r="T31" s="6">
        <f>+SUM(T26:T30)</f>
        <v>985</v>
      </c>
    </row>
    <row r="41" spans="2:2" x14ac:dyDescent="0.25">
      <c r="B41" s="1"/>
    </row>
    <row r="42" spans="2:2" x14ac:dyDescent="0.25">
      <c r="B42" s="7"/>
    </row>
    <row r="43" spans="2:2" x14ac:dyDescent="0.25">
      <c r="B43" s="12"/>
    </row>
    <row r="44" spans="2:2" x14ac:dyDescent="0.25">
      <c r="B44" s="63"/>
    </row>
    <row r="45" spans="2:2" x14ac:dyDescent="0.25">
      <c r="B45" s="9"/>
    </row>
    <row r="46" spans="2:2" x14ac:dyDescent="0.25">
      <c r="B46" s="7"/>
    </row>
    <row r="49" spans="2:2" x14ac:dyDescent="0.25">
      <c r="B49" s="2"/>
    </row>
    <row r="55" spans="2:2" x14ac:dyDescent="0.25">
      <c r="B55" s="2"/>
    </row>
    <row r="58" spans="2:2" x14ac:dyDescent="0.25">
      <c r="B58" s="2"/>
    </row>
  </sheetData>
  <mergeCells count="22">
    <mergeCell ref="T11:T12"/>
    <mergeCell ref="B11:B12"/>
    <mergeCell ref="D11:D12"/>
    <mergeCell ref="F11:F12"/>
    <mergeCell ref="R11:R12"/>
    <mergeCell ref="L11:L12"/>
    <mergeCell ref="V8:Y10"/>
    <mergeCell ref="R2:T4"/>
    <mergeCell ref="V11:V12"/>
    <mergeCell ref="P11:P12"/>
    <mergeCell ref="W11:W12"/>
    <mergeCell ref="X11:X12"/>
    <mergeCell ref="Y11:Y12"/>
    <mergeCell ref="J11:J12"/>
    <mergeCell ref="N11:N12"/>
    <mergeCell ref="H11:H12"/>
    <mergeCell ref="B2:B4"/>
    <mergeCell ref="D2:J4"/>
    <mergeCell ref="L2:L4"/>
    <mergeCell ref="N2:P2"/>
    <mergeCell ref="N3:N4"/>
    <mergeCell ref="P3:P4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20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51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9.42578125" bestFit="1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28515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7" width="12" customWidth="1"/>
  </cols>
  <sheetData>
    <row r="2" spans="1:27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9" t="str">
        <f>+'Lead Sheet (R)'!L2</f>
        <v>County Commissioner</v>
      </c>
      <c r="O2" s="140"/>
      <c r="P2" s="141"/>
      <c r="Q2" s="23"/>
      <c r="R2" s="139" t="s">
        <v>115</v>
      </c>
      <c r="S2" s="140"/>
      <c r="T2" s="140"/>
      <c r="U2" s="140"/>
      <c r="V2" s="141"/>
    </row>
    <row r="3" spans="1:27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42" t="str">
        <f>+'Lead Sheet (R)'!L3</f>
        <v>at-Large</v>
      </c>
      <c r="O3" s="95"/>
      <c r="P3" s="144" t="str">
        <f>+'Lead Sheet (R)'!P3</f>
        <v>District 5</v>
      </c>
      <c r="Q3" s="23"/>
      <c r="R3" s="142"/>
      <c r="S3" s="143"/>
      <c r="T3" s="143"/>
      <c r="U3" s="143"/>
      <c r="V3" s="144"/>
    </row>
    <row r="4" spans="1:27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45"/>
      <c r="O4" s="94"/>
      <c r="P4" s="147"/>
      <c r="Q4" s="23"/>
      <c r="R4" s="145"/>
      <c r="S4" s="146"/>
      <c r="T4" s="146"/>
      <c r="U4" s="146"/>
      <c r="V4" s="147"/>
    </row>
    <row r="5" spans="1:27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49"/>
      <c r="N5" s="53"/>
      <c r="O5" s="23"/>
      <c r="P5" s="84"/>
      <c r="Q5" s="23"/>
      <c r="R5" s="50"/>
      <c r="V5" s="50"/>
    </row>
    <row r="6" spans="1:27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43"/>
      <c r="N6" s="44"/>
      <c r="O6" s="23"/>
      <c r="P6" s="44"/>
      <c r="Q6" s="23"/>
      <c r="R6" s="81"/>
      <c r="S6" s="78"/>
      <c r="T6" s="78"/>
      <c r="U6" s="78"/>
      <c r="V6" s="93"/>
    </row>
    <row r="7" spans="1:27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O7" s="35"/>
      <c r="P7" s="36" t="str">
        <f>+'Lead Sheet (R)'!P7</f>
        <v>James</v>
      </c>
      <c r="Q7" s="35"/>
      <c r="R7" s="92" t="s">
        <v>114</v>
      </c>
      <c r="S7" s="98"/>
      <c r="T7" s="132" t="s">
        <v>274</v>
      </c>
      <c r="U7" s="98"/>
      <c r="V7" s="90" t="s">
        <v>277</v>
      </c>
    </row>
    <row r="8" spans="1:27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O8" s="35"/>
      <c r="P8" s="36" t="str">
        <f>+'Lead Sheet (R)'!P8</f>
        <v>BERTINO</v>
      </c>
      <c r="Q8" s="35"/>
      <c r="R8" s="92" t="s">
        <v>191</v>
      </c>
      <c r="S8" s="98"/>
      <c r="T8" s="132" t="s">
        <v>275</v>
      </c>
      <c r="U8" s="98"/>
      <c r="V8" s="90" t="s">
        <v>276</v>
      </c>
      <c r="X8" s="139" t="s">
        <v>57</v>
      </c>
      <c r="Y8" s="140"/>
      <c r="Z8" s="140"/>
      <c r="AA8" s="141"/>
    </row>
    <row r="9" spans="1:27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22"/>
      <c r="P9" s="24"/>
      <c r="Q9" s="22"/>
      <c r="R9" s="104"/>
      <c r="S9" s="105"/>
      <c r="T9" s="105"/>
      <c r="U9" s="105"/>
      <c r="V9" s="103"/>
      <c r="X9" s="142"/>
      <c r="Y9" s="168"/>
      <c r="Z9" s="168"/>
      <c r="AA9" s="144"/>
    </row>
    <row r="10" spans="1:27" ht="5.0999999999999996" customHeight="1" thickBot="1" x14ac:dyDescent="0.3">
      <c r="A10" s="30"/>
      <c r="B10" s="117"/>
      <c r="X10" s="169"/>
      <c r="Y10" s="170"/>
      <c r="Z10" s="170"/>
      <c r="AA10" s="171"/>
    </row>
    <row r="11" spans="1:27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M11" s="118"/>
      <c r="N11" s="163" t="s">
        <v>73</v>
      </c>
      <c r="P11" s="163" t="s">
        <v>73</v>
      </c>
      <c r="R11" s="163" t="s">
        <v>73</v>
      </c>
      <c r="T11" s="163" t="s">
        <v>73</v>
      </c>
      <c r="V11" s="163" t="s">
        <v>73</v>
      </c>
      <c r="X11" s="172" t="s">
        <v>45</v>
      </c>
      <c r="Y11" s="174" t="s">
        <v>3</v>
      </c>
      <c r="Z11" s="174" t="s">
        <v>2</v>
      </c>
      <c r="AA11" s="176" t="s">
        <v>72</v>
      </c>
    </row>
    <row r="12" spans="1:27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M12" s="118"/>
      <c r="N12" s="164"/>
      <c r="P12" s="164"/>
      <c r="R12" s="164"/>
      <c r="T12" s="164"/>
      <c r="V12" s="164"/>
      <c r="X12" s="173"/>
      <c r="Y12" s="175"/>
      <c r="Z12" s="175"/>
      <c r="AA12" s="177"/>
    </row>
    <row r="13" spans="1:27" x14ac:dyDescent="0.25">
      <c r="A13" t="s">
        <v>190</v>
      </c>
      <c r="B13" s="66">
        <v>67</v>
      </c>
      <c r="C13" s="30"/>
      <c r="D13" s="66">
        <v>34</v>
      </c>
      <c r="E13" s="30"/>
      <c r="F13" s="66">
        <v>21</v>
      </c>
      <c r="G13" s="30"/>
      <c r="H13" s="66">
        <v>5</v>
      </c>
      <c r="I13" s="30"/>
      <c r="J13" s="66">
        <v>11</v>
      </c>
      <c r="K13" s="30"/>
      <c r="L13" s="66">
        <v>70</v>
      </c>
      <c r="M13" s="30"/>
      <c r="N13" s="66">
        <v>62</v>
      </c>
      <c r="O13" s="30"/>
      <c r="P13" s="66">
        <v>65</v>
      </c>
      <c r="Q13" s="30"/>
      <c r="R13" s="66">
        <v>62</v>
      </c>
      <c r="S13" s="30"/>
      <c r="T13" s="66">
        <v>64</v>
      </c>
      <c r="U13" s="30"/>
      <c r="V13" s="66">
        <v>54</v>
      </c>
      <c r="W13" s="30"/>
      <c r="X13" s="66">
        <v>74</v>
      </c>
      <c r="Y13" s="65">
        <v>5</v>
      </c>
      <c r="Z13" s="65">
        <v>29</v>
      </c>
      <c r="AA13" s="65">
        <v>0</v>
      </c>
    </row>
    <row r="14" spans="1:27" x14ac:dyDescent="0.25">
      <c r="A14" t="s">
        <v>189</v>
      </c>
      <c r="B14" s="66">
        <v>60</v>
      </c>
      <c r="C14" s="30"/>
      <c r="D14" s="66">
        <v>33</v>
      </c>
      <c r="E14" s="30"/>
      <c r="F14" s="66">
        <v>25</v>
      </c>
      <c r="G14" s="30"/>
      <c r="H14" s="66">
        <v>2</v>
      </c>
      <c r="I14" s="30"/>
      <c r="J14" s="66">
        <v>2</v>
      </c>
      <c r="K14" s="30"/>
      <c r="L14" s="66">
        <v>64</v>
      </c>
      <c r="M14" s="30"/>
      <c r="N14" s="66">
        <v>58</v>
      </c>
      <c r="O14" s="30"/>
      <c r="P14" s="66">
        <v>60</v>
      </c>
      <c r="Q14" s="30"/>
      <c r="R14" s="66">
        <v>60</v>
      </c>
      <c r="S14" s="30"/>
      <c r="T14" s="66">
        <v>59</v>
      </c>
      <c r="U14" s="30"/>
      <c r="V14" s="66">
        <v>57</v>
      </c>
      <c r="W14" s="30"/>
      <c r="X14" s="66">
        <v>66</v>
      </c>
      <c r="Y14" s="65">
        <v>8</v>
      </c>
      <c r="Z14" s="65">
        <v>14</v>
      </c>
      <c r="AA14" s="65">
        <v>1</v>
      </c>
    </row>
    <row r="15" spans="1:27" x14ac:dyDescent="0.25">
      <c r="A15" t="s">
        <v>188</v>
      </c>
      <c r="B15" s="66">
        <v>73</v>
      </c>
      <c r="C15" s="30"/>
      <c r="D15" s="66">
        <v>46</v>
      </c>
      <c r="E15" s="30"/>
      <c r="F15" s="66">
        <v>23</v>
      </c>
      <c r="G15" s="30"/>
      <c r="H15" s="66">
        <v>1</v>
      </c>
      <c r="I15" s="30"/>
      <c r="J15" s="66">
        <v>7</v>
      </c>
      <c r="K15" s="30"/>
      <c r="L15" s="66">
        <v>79</v>
      </c>
      <c r="M15" s="30"/>
      <c r="N15" s="66">
        <v>69</v>
      </c>
      <c r="O15" s="30"/>
      <c r="P15" s="66">
        <v>77</v>
      </c>
      <c r="Q15" s="30"/>
      <c r="R15" s="66">
        <v>74</v>
      </c>
      <c r="S15" s="30"/>
      <c r="T15" s="66">
        <v>75</v>
      </c>
      <c r="U15" s="30"/>
      <c r="V15" s="66">
        <v>64</v>
      </c>
      <c r="W15" s="30"/>
      <c r="X15" s="66">
        <v>87</v>
      </c>
      <c r="Y15" s="65">
        <v>10</v>
      </c>
      <c r="Z15" s="65">
        <v>31</v>
      </c>
      <c r="AA15" s="65">
        <v>0</v>
      </c>
    </row>
    <row r="16" spans="1:27" x14ac:dyDescent="0.25">
      <c r="A16" t="s">
        <v>187</v>
      </c>
      <c r="B16" s="66">
        <v>50</v>
      </c>
      <c r="C16" s="30"/>
      <c r="D16" s="66">
        <v>31</v>
      </c>
      <c r="E16" s="30"/>
      <c r="F16" s="66">
        <v>13</v>
      </c>
      <c r="G16" s="30"/>
      <c r="H16" s="66">
        <v>3</v>
      </c>
      <c r="I16" s="30"/>
      <c r="J16" s="66">
        <v>8</v>
      </c>
      <c r="K16" s="30"/>
      <c r="L16" s="66">
        <v>52</v>
      </c>
      <c r="M16" s="30"/>
      <c r="N16" s="66">
        <v>49</v>
      </c>
      <c r="O16" s="30"/>
      <c r="P16" s="66">
        <v>54</v>
      </c>
      <c r="Q16" s="30"/>
      <c r="R16" s="66">
        <v>51</v>
      </c>
      <c r="S16" s="30"/>
      <c r="T16" s="66">
        <v>50</v>
      </c>
      <c r="U16" s="30"/>
      <c r="V16" s="66">
        <v>40</v>
      </c>
      <c r="W16" s="30"/>
      <c r="X16" s="66">
        <v>59</v>
      </c>
      <c r="Y16" s="65">
        <v>5</v>
      </c>
      <c r="Z16" s="65">
        <v>15</v>
      </c>
      <c r="AA16" s="65">
        <v>0</v>
      </c>
    </row>
    <row r="17" spans="1:27" x14ac:dyDescent="0.25">
      <c r="A17" t="s">
        <v>186</v>
      </c>
      <c r="B17" s="66">
        <v>52</v>
      </c>
      <c r="C17" s="30"/>
      <c r="D17" s="66">
        <v>28</v>
      </c>
      <c r="E17" s="30"/>
      <c r="F17" s="66">
        <v>21</v>
      </c>
      <c r="G17" s="30"/>
      <c r="H17" s="66">
        <v>2</v>
      </c>
      <c r="I17" s="30"/>
      <c r="J17" s="66">
        <v>9</v>
      </c>
      <c r="K17" s="30"/>
      <c r="L17" s="66">
        <v>61</v>
      </c>
      <c r="M17" s="30"/>
      <c r="N17" s="66">
        <v>53</v>
      </c>
      <c r="O17" s="30"/>
      <c r="P17" s="66">
        <v>56</v>
      </c>
      <c r="Q17" s="30"/>
      <c r="R17" s="66">
        <v>47</v>
      </c>
      <c r="S17" s="30"/>
      <c r="T17" s="66">
        <v>51</v>
      </c>
      <c r="U17" s="30"/>
      <c r="V17" s="66">
        <v>42</v>
      </c>
      <c r="W17" s="30"/>
      <c r="X17" s="66">
        <v>64</v>
      </c>
      <c r="Y17" s="65">
        <v>6</v>
      </c>
      <c r="Z17" s="65">
        <v>30</v>
      </c>
      <c r="AA17" s="65">
        <v>1</v>
      </c>
    </row>
    <row r="18" spans="1:27" x14ac:dyDescent="0.25">
      <c r="A18" t="s">
        <v>185</v>
      </c>
      <c r="B18" s="66">
        <v>53</v>
      </c>
      <c r="C18" s="30"/>
      <c r="D18" s="66">
        <v>34</v>
      </c>
      <c r="E18" s="30"/>
      <c r="F18" s="66">
        <v>20</v>
      </c>
      <c r="G18" s="30"/>
      <c r="H18" s="66">
        <v>3</v>
      </c>
      <c r="I18" s="30"/>
      <c r="J18" s="66">
        <v>3</v>
      </c>
      <c r="K18" s="30"/>
      <c r="L18" s="66">
        <v>61</v>
      </c>
      <c r="M18" s="30"/>
      <c r="N18" s="66">
        <v>54</v>
      </c>
      <c r="O18" s="30"/>
      <c r="P18" s="66">
        <v>59</v>
      </c>
      <c r="Q18" s="30"/>
      <c r="R18" s="66">
        <v>54</v>
      </c>
      <c r="S18" s="30"/>
      <c r="T18" s="66">
        <v>53</v>
      </c>
      <c r="U18" s="30"/>
      <c r="V18" s="66">
        <v>42</v>
      </c>
      <c r="W18" s="30"/>
      <c r="X18" s="66">
        <v>63</v>
      </c>
      <c r="Y18" s="65">
        <v>11</v>
      </c>
      <c r="Z18" s="65">
        <v>16</v>
      </c>
      <c r="AA18" s="65">
        <v>2</v>
      </c>
    </row>
    <row r="19" spans="1:27" ht="15.75" thickBot="1" x14ac:dyDescent="0.3">
      <c r="A19" t="s">
        <v>184</v>
      </c>
      <c r="B19" s="66">
        <v>65</v>
      </c>
      <c r="C19" s="30"/>
      <c r="D19" s="66">
        <v>44</v>
      </c>
      <c r="E19" s="30"/>
      <c r="F19" s="66">
        <v>18</v>
      </c>
      <c r="G19" s="30"/>
      <c r="H19" s="66">
        <v>1</v>
      </c>
      <c r="I19" s="30"/>
      <c r="J19" s="66">
        <v>2</v>
      </c>
      <c r="K19" s="30"/>
      <c r="L19" s="66">
        <v>67</v>
      </c>
      <c r="M19" s="30"/>
      <c r="N19" s="66">
        <v>62</v>
      </c>
      <c r="O19" s="30"/>
      <c r="P19" s="66">
        <v>66</v>
      </c>
      <c r="Q19" s="30"/>
      <c r="R19" s="66">
        <v>66</v>
      </c>
      <c r="S19" s="30"/>
      <c r="T19" s="66">
        <v>63</v>
      </c>
      <c r="U19" s="30"/>
      <c r="V19" s="66">
        <v>55</v>
      </c>
      <c r="W19" s="30"/>
      <c r="X19" s="66">
        <v>71</v>
      </c>
      <c r="Y19" s="65">
        <v>14</v>
      </c>
      <c r="Z19" s="65">
        <v>27</v>
      </c>
      <c r="AA19" s="65">
        <v>3</v>
      </c>
    </row>
    <row r="20" spans="1:27" s="4" customFormat="1" ht="15.75" thickBot="1" x14ac:dyDescent="0.3">
      <c r="A20" s="7" t="s">
        <v>4</v>
      </c>
      <c r="B20" s="6">
        <f>+SUM(B13:B19)</f>
        <v>420</v>
      </c>
      <c r="C20" s="64"/>
      <c r="D20" s="6">
        <f>+SUM(D13:D19)</f>
        <v>250</v>
      </c>
      <c r="E20" s="64"/>
      <c r="F20" s="6">
        <f>+SUM(F13:F19)</f>
        <v>141</v>
      </c>
      <c r="G20" s="64"/>
      <c r="H20" s="6">
        <f>+SUM(H13:H19)</f>
        <v>17</v>
      </c>
      <c r="I20" s="64"/>
      <c r="J20" s="6">
        <f>+SUM(J13:J19)</f>
        <v>42</v>
      </c>
      <c r="K20" s="64"/>
      <c r="L20" s="6">
        <f>+SUM(L13:L19)</f>
        <v>454</v>
      </c>
      <c r="M20" s="64"/>
      <c r="N20" s="6">
        <f>+SUM(N13:N19)</f>
        <v>407</v>
      </c>
      <c r="O20" s="64"/>
      <c r="P20" s="6">
        <f>+SUM(P13:P19)</f>
        <v>437</v>
      </c>
      <c r="Q20" s="64"/>
      <c r="R20" s="6">
        <f>+SUM(R13:R19)</f>
        <v>414</v>
      </c>
      <c r="S20" s="64"/>
      <c r="T20" s="6">
        <f>+SUM(T13:T19)</f>
        <v>415</v>
      </c>
      <c r="U20" s="64"/>
      <c r="V20" s="6">
        <f>+SUM(V13:V19)</f>
        <v>354</v>
      </c>
      <c r="W20" s="64"/>
      <c r="X20" s="6">
        <f>+SUM(X13:X19)</f>
        <v>484</v>
      </c>
      <c r="Y20" s="6">
        <f>+SUM(Y13:Y19)</f>
        <v>59</v>
      </c>
      <c r="Z20" s="6">
        <f>+SUM(Z13:Z19)</f>
        <v>162</v>
      </c>
      <c r="AA20" s="6">
        <f>+SUM(AA13:AA19)</f>
        <v>7</v>
      </c>
    </row>
    <row r="21" spans="1:27" s="110" customFormat="1" x14ac:dyDescent="0.25">
      <c r="A21" s="12" t="s">
        <v>3</v>
      </c>
      <c r="B21" s="120">
        <v>53</v>
      </c>
      <c r="D21" s="120">
        <v>36</v>
      </c>
      <c r="F21" s="120">
        <v>8</v>
      </c>
      <c r="H21" s="120">
        <v>1</v>
      </c>
      <c r="J21" s="120">
        <v>7</v>
      </c>
      <c r="L21" s="120">
        <v>58</v>
      </c>
      <c r="N21" s="120">
        <v>51</v>
      </c>
      <c r="P21" s="120">
        <v>53</v>
      </c>
      <c r="R21" s="120">
        <v>51</v>
      </c>
      <c r="T21" s="120">
        <v>51</v>
      </c>
      <c r="V21" s="120">
        <v>42</v>
      </c>
    </row>
    <row r="22" spans="1:27" s="110" customFormat="1" x14ac:dyDescent="0.25">
      <c r="A22" s="12" t="s">
        <v>2</v>
      </c>
      <c r="B22" s="121">
        <v>146</v>
      </c>
      <c r="D22" s="121">
        <v>96</v>
      </c>
      <c r="F22" s="121">
        <v>25</v>
      </c>
      <c r="H22" s="121">
        <v>6</v>
      </c>
      <c r="J22" s="121">
        <v>15</v>
      </c>
      <c r="L22" s="121">
        <v>154</v>
      </c>
      <c r="N22" s="121">
        <v>143</v>
      </c>
      <c r="P22" s="121">
        <v>147</v>
      </c>
      <c r="R22" s="121">
        <v>137</v>
      </c>
      <c r="T22" s="121">
        <v>141</v>
      </c>
      <c r="V22" s="121">
        <v>128</v>
      </c>
    </row>
    <row r="23" spans="1:27" s="110" customFormat="1" ht="15.75" thickBot="1" x14ac:dyDescent="0.3">
      <c r="A23" s="9" t="s">
        <v>65</v>
      </c>
      <c r="B23" s="122">
        <f>9</f>
        <v>9</v>
      </c>
      <c r="D23" s="122">
        <v>3</v>
      </c>
      <c r="F23" s="122">
        <v>4</v>
      </c>
      <c r="H23" s="122">
        <v>0</v>
      </c>
      <c r="J23" s="122">
        <v>1</v>
      </c>
      <c r="L23" s="122">
        <v>9</v>
      </c>
      <c r="N23" s="122">
        <v>8</v>
      </c>
      <c r="P23" s="122">
        <v>8</v>
      </c>
      <c r="R23" s="122">
        <f>7</f>
        <v>7</v>
      </c>
      <c r="T23" s="122">
        <f>9</f>
        <v>9</v>
      </c>
      <c r="V23" s="122">
        <f>7</f>
        <v>7</v>
      </c>
    </row>
    <row r="24" spans="1:27" s="64" customFormat="1" ht="15.75" thickBot="1" x14ac:dyDescent="0.3">
      <c r="A24" s="119" t="s">
        <v>0</v>
      </c>
      <c r="B24" s="6">
        <f>+SUM(B20:B23)</f>
        <v>628</v>
      </c>
      <c r="D24" s="6">
        <f>+SUM(D20:D23)</f>
        <v>385</v>
      </c>
      <c r="F24" s="6">
        <f>+SUM(F20:F23)</f>
        <v>178</v>
      </c>
      <c r="H24" s="6">
        <f>+SUM(H20:H23)</f>
        <v>24</v>
      </c>
      <c r="J24" s="6">
        <f>+SUM(J20:J23)</f>
        <v>65</v>
      </c>
      <c r="L24" s="6">
        <f>+SUM(L20:L23)</f>
        <v>675</v>
      </c>
      <c r="N24" s="6">
        <f>+SUM(N20:N23)</f>
        <v>609</v>
      </c>
      <c r="P24" s="6">
        <f>+SUM(P20:P23)</f>
        <v>645</v>
      </c>
      <c r="R24" s="6">
        <f>+SUM(R20:R23)</f>
        <v>609</v>
      </c>
      <c r="T24" s="6">
        <f>+SUM(T20:T23)</f>
        <v>616</v>
      </c>
      <c r="V24" s="6">
        <f>+SUM(V20:V23)</f>
        <v>531</v>
      </c>
    </row>
    <row r="34" spans="2:2" x14ac:dyDescent="0.25">
      <c r="B34" s="1"/>
    </row>
    <row r="35" spans="2:2" x14ac:dyDescent="0.25">
      <c r="B35" s="7"/>
    </row>
    <row r="36" spans="2:2" x14ac:dyDescent="0.25">
      <c r="B36" s="12"/>
    </row>
    <row r="37" spans="2:2" x14ac:dyDescent="0.25">
      <c r="B37" s="63"/>
    </row>
    <row r="38" spans="2:2" x14ac:dyDescent="0.25">
      <c r="B38" s="9"/>
    </row>
    <row r="39" spans="2:2" x14ac:dyDescent="0.25">
      <c r="B39" s="7"/>
    </row>
    <row r="42" spans="2:2" x14ac:dyDescent="0.25">
      <c r="B42" s="2"/>
    </row>
    <row r="48" spans="2:2" x14ac:dyDescent="0.25">
      <c r="B48" s="2"/>
    </row>
    <row r="51" spans="2:2" x14ac:dyDescent="0.25">
      <c r="B51" s="2"/>
    </row>
  </sheetData>
  <mergeCells count="23">
    <mergeCell ref="H11:H12"/>
    <mergeCell ref="L11:L12"/>
    <mergeCell ref="J11:J12"/>
    <mergeCell ref="F11:F12"/>
    <mergeCell ref="N11:N12"/>
    <mergeCell ref="P11:P12"/>
    <mergeCell ref="R11:R12"/>
    <mergeCell ref="T11:T12"/>
    <mergeCell ref="X8:AA10"/>
    <mergeCell ref="R2:V4"/>
    <mergeCell ref="V11:V12"/>
    <mergeCell ref="X11:X12"/>
    <mergeCell ref="Y11:Y12"/>
    <mergeCell ref="Z11:Z12"/>
    <mergeCell ref="AA11:AA12"/>
    <mergeCell ref="P3:P4"/>
    <mergeCell ref="B2:B4"/>
    <mergeCell ref="D2:J4"/>
    <mergeCell ref="L2:L4"/>
    <mergeCell ref="N2:P2"/>
    <mergeCell ref="N3:N4"/>
    <mergeCell ref="B11:B12"/>
    <mergeCell ref="D11:D12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22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49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5.42578125" bestFit="1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28515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5" width="12" customWidth="1"/>
  </cols>
  <sheetData>
    <row r="2" spans="1:25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9" t="str">
        <f>+'Lead Sheet (R)'!L2</f>
        <v>County Commissioner</v>
      </c>
      <c r="O2" s="140"/>
      <c r="P2" s="141"/>
      <c r="R2" s="150" t="s">
        <v>81</v>
      </c>
      <c r="T2" s="150" t="s">
        <v>80</v>
      </c>
    </row>
    <row r="3" spans="1:25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42" t="str">
        <f>+'Lead Sheet (R)'!L3:L4</f>
        <v>at-Large</v>
      </c>
      <c r="O3" s="87"/>
      <c r="P3" s="158" t="str">
        <f>+'Lead Sheet (R)'!N3:N4</f>
        <v>District 2</v>
      </c>
      <c r="R3" s="151"/>
      <c r="T3" s="151"/>
    </row>
    <row r="4" spans="1:25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45"/>
      <c r="O4" s="86"/>
      <c r="P4" s="159"/>
      <c r="R4" s="152"/>
      <c r="T4" s="152"/>
    </row>
    <row r="5" spans="1:25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53"/>
      <c r="O5" s="52"/>
      <c r="P5" s="84"/>
      <c r="R5" s="50"/>
    </row>
    <row r="6" spans="1:25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43"/>
      <c r="N6" s="44"/>
      <c r="O6" s="64"/>
      <c r="P6" s="44"/>
      <c r="R6" s="126"/>
      <c r="T6" s="123"/>
    </row>
    <row r="7" spans="1:25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P7" s="36" t="str">
        <f>+'Lead Sheet (R)'!N7</f>
        <v>Maureen</v>
      </c>
      <c r="R7" s="188" t="s">
        <v>278</v>
      </c>
      <c r="T7" s="188" t="s">
        <v>280</v>
      </c>
    </row>
    <row r="8" spans="1:25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P8" s="36" t="str">
        <f>+'Lead Sheet (R)'!N8</f>
        <v>KERN</v>
      </c>
      <c r="R8" s="188" t="s">
        <v>279</v>
      </c>
      <c r="T8" s="188" t="s">
        <v>281</v>
      </c>
      <c r="V8" s="139" t="s">
        <v>57</v>
      </c>
      <c r="W8" s="140"/>
      <c r="X8" s="140"/>
      <c r="Y8" s="141"/>
    </row>
    <row r="9" spans="1:25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5"/>
      <c r="N9" s="101"/>
      <c r="O9" s="102"/>
      <c r="P9" s="101"/>
      <c r="R9" s="125"/>
      <c r="T9" s="125"/>
      <c r="V9" s="142"/>
      <c r="W9" s="168"/>
      <c r="X9" s="168"/>
      <c r="Y9" s="144"/>
    </row>
    <row r="10" spans="1:25" ht="5.0999999999999996" customHeight="1" thickBot="1" x14ac:dyDescent="0.3">
      <c r="A10" s="30"/>
      <c r="B10" s="117"/>
      <c r="V10" s="169"/>
      <c r="W10" s="170"/>
      <c r="X10" s="170"/>
      <c r="Y10" s="171"/>
    </row>
    <row r="11" spans="1:25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N11" s="163" t="s">
        <v>73</v>
      </c>
      <c r="O11" s="118"/>
      <c r="P11" s="163" t="s">
        <v>73</v>
      </c>
      <c r="R11" s="163" t="s">
        <v>73</v>
      </c>
      <c r="S11" s="118"/>
      <c r="T11" s="163" t="s">
        <v>73</v>
      </c>
      <c r="V11" s="172" t="s">
        <v>45</v>
      </c>
      <c r="W11" s="174" t="s">
        <v>3</v>
      </c>
      <c r="X11" s="174" t="s">
        <v>2</v>
      </c>
      <c r="Y11" s="176" t="s">
        <v>72</v>
      </c>
    </row>
    <row r="12" spans="1:25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N12" s="164"/>
      <c r="O12" s="118"/>
      <c r="P12" s="164"/>
      <c r="R12" s="164"/>
      <c r="S12" s="118"/>
      <c r="T12" s="164"/>
      <c r="V12" s="173"/>
      <c r="W12" s="175"/>
      <c r="X12" s="175"/>
      <c r="Y12" s="177"/>
    </row>
    <row r="13" spans="1:25" x14ac:dyDescent="0.25">
      <c r="A13" t="s">
        <v>196</v>
      </c>
      <c r="B13" s="66">
        <v>99</v>
      </c>
      <c r="C13" s="30"/>
      <c r="D13" s="66">
        <v>75</v>
      </c>
      <c r="E13" s="30"/>
      <c r="F13" s="66">
        <v>25</v>
      </c>
      <c r="G13" s="30"/>
      <c r="H13" s="66">
        <v>1</v>
      </c>
      <c r="I13" s="30"/>
      <c r="J13" s="66">
        <v>4</v>
      </c>
      <c r="K13" s="30"/>
      <c r="L13" s="66">
        <v>110</v>
      </c>
      <c r="M13" s="30"/>
      <c r="N13" s="66">
        <v>102</v>
      </c>
      <c r="O13" s="30"/>
      <c r="P13" s="66">
        <v>104</v>
      </c>
      <c r="Q13" s="30"/>
      <c r="R13" s="66">
        <v>98</v>
      </c>
      <c r="S13" s="30"/>
      <c r="T13" s="66"/>
      <c r="U13" s="30"/>
      <c r="V13" s="66">
        <v>116</v>
      </c>
      <c r="W13" s="65">
        <v>7</v>
      </c>
      <c r="X13" s="65">
        <v>28</v>
      </c>
      <c r="Y13" s="65">
        <v>1</v>
      </c>
    </row>
    <row r="14" spans="1:25" x14ac:dyDescent="0.25">
      <c r="A14" t="s">
        <v>195</v>
      </c>
      <c r="B14" s="66">
        <v>76</v>
      </c>
      <c r="C14" s="30"/>
      <c r="D14" s="66">
        <v>60</v>
      </c>
      <c r="E14" s="30"/>
      <c r="F14" s="66">
        <v>14</v>
      </c>
      <c r="G14" s="30"/>
      <c r="H14" s="66">
        <v>0</v>
      </c>
      <c r="I14" s="30"/>
      <c r="J14" s="66">
        <v>4</v>
      </c>
      <c r="K14" s="30"/>
      <c r="L14" s="66">
        <v>79</v>
      </c>
      <c r="M14" s="30"/>
      <c r="N14" s="66">
        <v>76</v>
      </c>
      <c r="O14" s="30"/>
      <c r="P14" s="66">
        <v>78</v>
      </c>
      <c r="Q14" s="30"/>
      <c r="R14" s="66">
        <v>73</v>
      </c>
      <c r="S14" s="30"/>
      <c r="T14" s="66"/>
      <c r="U14" s="30"/>
      <c r="V14" s="66">
        <v>87</v>
      </c>
      <c r="W14" s="65">
        <v>2</v>
      </c>
      <c r="X14" s="65">
        <v>11</v>
      </c>
      <c r="Y14" s="65">
        <v>0</v>
      </c>
    </row>
    <row r="15" spans="1:25" x14ac:dyDescent="0.25">
      <c r="A15" t="s">
        <v>194</v>
      </c>
      <c r="B15" s="66">
        <v>83</v>
      </c>
      <c r="C15" s="30"/>
      <c r="D15" s="66">
        <v>58</v>
      </c>
      <c r="E15" s="30"/>
      <c r="F15" s="66">
        <v>25</v>
      </c>
      <c r="G15" s="30"/>
      <c r="H15" s="66">
        <v>1</v>
      </c>
      <c r="I15" s="30"/>
      <c r="J15" s="66">
        <v>9</v>
      </c>
      <c r="K15" s="30"/>
      <c r="L15" s="66">
        <v>88</v>
      </c>
      <c r="M15" s="30"/>
      <c r="N15" s="66">
        <v>86</v>
      </c>
      <c r="O15" s="30"/>
      <c r="P15" s="66">
        <v>84</v>
      </c>
      <c r="Q15" s="30"/>
      <c r="R15" s="66"/>
      <c r="S15" s="30"/>
      <c r="T15" s="66">
        <v>83</v>
      </c>
      <c r="U15" s="30"/>
      <c r="V15" s="66">
        <v>100</v>
      </c>
      <c r="W15" s="65">
        <v>9</v>
      </c>
      <c r="X15" s="65">
        <v>12</v>
      </c>
      <c r="Y15" s="65">
        <v>0</v>
      </c>
    </row>
    <row r="16" spans="1:25" x14ac:dyDescent="0.25">
      <c r="A16" t="s">
        <v>193</v>
      </c>
      <c r="B16" s="66">
        <v>42</v>
      </c>
      <c r="C16" s="30"/>
      <c r="D16" s="66">
        <v>28</v>
      </c>
      <c r="E16" s="30"/>
      <c r="F16" s="66">
        <v>12</v>
      </c>
      <c r="G16" s="30"/>
      <c r="H16" s="66">
        <v>0</v>
      </c>
      <c r="I16" s="30"/>
      <c r="J16" s="66">
        <v>6</v>
      </c>
      <c r="K16" s="30"/>
      <c r="L16" s="66">
        <v>45</v>
      </c>
      <c r="M16" s="30"/>
      <c r="N16" s="66">
        <v>41</v>
      </c>
      <c r="O16" s="30"/>
      <c r="P16" s="66">
        <v>44</v>
      </c>
      <c r="Q16" s="30"/>
      <c r="R16" s="66"/>
      <c r="S16" s="30"/>
      <c r="T16" s="66">
        <v>43</v>
      </c>
      <c r="U16" s="30"/>
      <c r="V16" s="66">
        <v>48</v>
      </c>
      <c r="W16" s="65">
        <v>12</v>
      </c>
      <c r="X16" s="65">
        <v>7</v>
      </c>
      <c r="Y16" s="65">
        <v>1</v>
      </c>
    </row>
    <row r="17" spans="1:25" ht="15.75" thickBot="1" x14ac:dyDescent="0.3">
      <c r="A17" t="s">
        <v>192</v>
      </c>
      <c r="B17" s="66">
        <v>45</v>
      </c>
      <c r="C17" s="30"/>
      <c r="D17" s="66">
        <v>30</v>
      </c>
      <c r="E17" s="30"/>
      <c r="F17" s="66">
        <v>17</v>
      </c>
      <c r="G17" s="30"/>
      <c r="H17" s="66">
        <v>0</v>
      </c>
      <c r="I17" s="30"/>
      <c r="J17" s="66">
        <v>2</v>
      </c>
      <c r="K17" s="30"/>
      <c r="L17" s="66">
        <v>49</v>
      </c>
      <c r="M17" s="30"/>
      <c r="N17" s="66">
        <v>45</v>
      </c>
      <c r="O17" s="30"/>
      <c r="P17" s="66">
        <v>49</v>
      </c>
      <c r="Q17" s="30"/>
      <c r="R17" s="66"/>
      <c r="S17" s="30"/>
      <c r="T17" s="66">
        <v>46</v>
      </c>
      <c r="U17" s="30"/>
      <c r="V17" s="66">
        <v>56</v>
      </c>
      <c r="W17" s="65">
        <v>2</v>
      </c>
      <c r="X17" s="65">
        <v>9</v>
      </c>
      <c r="Y17" s="65">
        <v>0</v>
      </c>
    </row>
    <row r="18" spans="1:25" s="4" customFormat="1" ht="15.75" thickBot="1" x14ac:dyDescent="0.3">
      <c r="A18" s="7" t="s">
        <v>4</v>
      </c>
      <c r="B18" s="6">
        <f>+SUM(B13:B17)</f>
        <v>345</v>
      </c>
      <c r="C18" s="64"/>
      <c r="D18" s="6">
        <f>+SUM(D13:D17)</f>
        <v>251</v>
      </c>
      <c r="E18" s="64"/>
      <c r="F18" s="6">
        <f>+SUM(F13:F17)</f>
        <v>93</v>
      </c>
      <c r="G18" s="64"/>
      <c r="H18" s="6">
        <f>+SUM(H13:H17)</f>
        <v>2</v>
      </c>
      <c r="I18" s="64"/>
      <c r="J18" s="6">
        <f>+SUM(J13:J17)</f>
        <v>25</v>
      </c>
      <c r="K18" s="64"/>
      <c r="L18" s="6">
        <f>+SUM(L13:L17)</f>
        <v>371</v>
      </c>
      <c r="M18" s="64"/>
      <c r="N18" s="6">
        <f>+SUM(N13:N17)</f>
        <v>350</v>
      </c>
      <c r="O18" s="64"/>
      <c r="P18" s="6">
        <f>+SUM(P13:P17)</f>
        <v>359</v>
      </c>
      <c r="Q18" s="64"/>
      <c r="R18" s="6">
        <f>+SUM(R13:R17)</f>
        <v>171</v>
      </c>
      <c r="S18" s="64"/>
      <c r="T18" s="6">
        <f>+SUM(T13:T17)</f>
        <v>172</v>
      </c>
      <c r="U18" s="64"/>
      <c r="V18" s="6">
        <f>+SUM(V13:V17)</f>
        <v>407</v>
      </c>
      <c r="W18" s="6">
        <f>+SUM(W13:W17)</f>
        <v>32</v>
      </c>
      <c r="X18" s="6">
        <f>+SUM(X13:X17)</f>
        <v>67</v>
      </c>
      <c r="Y18" s="6">
        <f>+SUM(Y13:Y17)</f>
        <v>2</v>
      </c>
    </row>
    <row r="19" spans="1:25" s="110" customFormat="1" x14ac:dyDescent="0.25">
      <c r="A19" s="12" t="s">
        <v>3</v>
      </c>
      <c r="B19" s="120">
        <v>26</v>
      </c>
      <c r="D19" s="120">
        <v>23</v>
      </c>
      <c r="F19" s="120">
        <v>4</v>
      </c>
      <c r="H19" s="120">
        <v>1</v>
      </c>
      <c r="J19" s="120">
        <v>2</v>
      </c>
      <c r="L19" s="120">
        <v>28</v>
      </c>
      <c r="N19" s="120">
        <v>27</v>
      </c>
      <c r="P19" s="120">
        <v>24</v>
      </c>
      <c r="R19" s="120">
        <v>6</v>
      </c>
      <c r="T19" s="120">
        <v>19</v>
      </c>
    </row>
    <row r="20" spans="1:25" s="110" customFormat="1" x14ac:dyDescent="0.25">
      <c r="A20" s="12" t="s">
        <v>2</v>
      </c>
      <c r="B20" s="121">
        <v>51</v>
      </c>
      <c r="D20" s="121">
        <v>46</v>
      </c>
      <c r="F20" s="121">
        <v>3</v>
      </c>
      <c r="H20" s="121">
        <v>5</v>
      </c>
      <c r="J20" s="121">
        <v>2</v>
      </c>
      <c r="L20" s="121">
        <v>56</v>
      </c>
      <c r="N20" s="121">
        <v>61</v>
      </c>
      <c r="P20" s="193">
        <v>59</v>
      </c>
      <c r="R20" s="193">
        <v>37</v>
      </c>
      <c r="T20" s="121">
        <v>22</v>
      </c>
    </row>
    <row r="21" spans="1:25" s="110" customFormat="1" ht="15.75" thickBot="1" x14ac:dyDescent="0.3">
      <c r="A21" s="9" t="s">
        <v>65</v>
      </c>
      <c r="B21" s="122">
        <f>2</f>
        <v>2</v>
      </c>
      <c r="D21" s="122">
        <v>1</v>
      </c>
      <c r="F21" s="122">
        <v>0</v>
      </c>
      <c r="H21" s="122">
        <v>0</v>
      </c>
      <c r="J21" s="122">
        <v>1</v>
      </c>
      <c r="L21" s="122">
        <v>2</v>
      </c>
      <c r="N21" s="122">
        <v>2</v>
      </c>
      <c r="P21" s="122">
        <v>2</v>
      </c>
      <c r="R21" s="122">
        <v>1</v>
      </c>
      <c r="T21" s="122">
        <f>1</f>
        <v>1</v>
      </c>
    </row>
    <row r="22" spans="1:25" s="64" customFormat="1" ht="15.75" thickBot="1" x14ac:dyDescent="0.3">
      <c r="A22" s="119" t="s">
        <v>0</v>
      </c>
      <c r="B22" s="6">
        <f>+SUM(B18:B21)</f>
        <v>424</v>
      </c>
      <c r="D22" s="6">
        <f>+SUM(D18:D21)</f>
        <v>321</v>
      </c>
      <c r="F22" s="6">
        <f>+SUM(F18:F21)</f>
        <v>100</v>
      </c>
      <c r="H22" s="6">
        <f>+SUM(H18:H21)</f>
        <v>8</v>
      </c>
      <c r="J22" s="6">
        <f>+SUM(J18:J21)</f>
        <v>30</v>
      </c>
      <c r="L22" s="6">
        <f>+SUM(L18:L21)</f>
        <v>457</v>
      </c>
      <c r="N22" s="6">
        <f>+SUM(N18:N21)</f>
        <v>440</v>
      </c>
      <c r="P22" s="6">
        <f>+SUM(P18:P21)</f>
        <v>444</v>
      </c>
      <c r="R22" s="6">
        <f>+SUM(R18:R21)</f>
        <v>215</v>
      </c>
      <c r="T22" s="6">
        <f>+SUM(T18:T21)</f>
        <v>214</v>
      </c>
    </row>
    <row r="32" spans="1:25" x14ac:dyDescent="0.25">
      <c r="B32" s="1"/>
    </row>
    <row r="33" spans="2:2" x14ac:dyDescent="0.25">
      <c r="B33" s="7"/>
    </row>
    <row r="34" spans="2:2" x14ac:dyDescent="0.25">
      <c r="B34" s="12"/>
    </row>
    <row r="35" spans="2:2" x14ac:dyDescent="0.25">
      <c r="B35" s="63"/>
    </row>
    <row r="36" spans="2:2" x14ac:dyDescent="0.25">
      <c r="B36" s="9"/>
    </row>
    <row r="37" spans="2:2" x14ac:dyDescent="0.25">
      <c r="B37" s="7"/>
    </row>
    <row r="40" spans="2:2" x14ac:dyDescent="0.25">
      <c r="B40" s="2"/>
    </row>
    <row r="46" spans="2:2" x14ac:dyDescent="0.25">
      <c r="B46" s="2"/>
    </row>
    <row r="49" spans="2:2" x14ac:dyDescent="0.25">
      <c r="B49" s="2"/>
    </row>
  </sheetData>
  <mergeCells count="23">
    <mergeCell ref="X11:X12"/>
    <mergeCell ref="Y11:Y12"/>
    <mergeCell ref="T11:T12"/>
    <mergeCell ref="P11:P12"/>
    <mergeCell ref="V8:Y10"/>
    <mergeCell ref="B11:B12"/>
    <mergeCell ref="D11:D12"/>
    <mergeCell ref="F11:F12"/>
    <mergeCell ref="H11:H12"/>
    <mergeCell ref="J11:J12"/>
    <mergeCell ref="V11:V12"/>
    <mergeCell ref="W11:W12"/>
    <mergeCell ref="R11:R12"/>
    <mergeCell ref="L11:L12"/>
    <mergeCell ref="R2:R4"/>
    <mergeCell ref="T2:T4"/>
    <mergeCell ref="N11:N12"/>
    <mergeCell ref="B2:B4"/>
    <mergeCell ref="D2:J4"/>
    <mergeCell ref="L2:L4"/>
    <mergeCell ref="N2:P2"/>
    <mergeCell ref="N3:N4"/>
    <mergeCell ref="P3:P4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48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8.85546875" bestFit="1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28" width="13.140625" customWidth="1"/>
    <col min="29" max="29" width="1.7109375" customWidth="1"/>
    <col min="30" max="30" width="13.140625" customWidth="1"/>
    <col min="31" max="31" width="1.7109375" customWidth="1"/>
    <col min="32" max="35" width="12" customWidth="1"/>
  </cols>
  <sheetData>
    <row r="2" spans="1:35" s="23" customFormat="1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V2" s="136" t="str">
        <f>+'Lead Sheet (D)'!Z2</f>
        <v>County Commissioner</v>
      </c>
      <c r="X2" s="150" t="s">
        <v>81</v>
      </c>
      <c r="Y2" s="49"/>
      <c r="Z2" s="150" t="s">
        <v>80</v>
      </c>
      <c r="AA2" s="230"/>
      <c r="AB2" s="150" t="s">
        <v>105</v>
      </c>
      <c r="AC2" s="230"/>
      <c r="AD2" s="150" t="s">
        <v>104</v>
      </c>
      <c r="AE2" s="49"/>
    </row>
    <row r="3" spans="1:35" s="23" customFormat="1" x14ac:dyDescent="0.25">
      <c r="A3" s="228"/>
      <c r="B3" s="142"/>
      <c r="C3" s="143"/>
      <c r="D3" s="143"/>
      <c r="E3" s="143"/>
      <c r="F3" s="144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V3" s="137"/>
      <c r="X3" s="151"/>
      <c r="Y3" s="49"/>
      <c r="Z3" s="151"/>
      <c r="AA3" s="230"/>
      <c r="AB3" s="151"/>
      <c r="AC3" s="230"/>
      <c r="AD3" s="151"/>
      <c r="AE3" s="49"/>
    </row>
    <row r="4" spans="1:35" s="23" customFormat="1" x14ac:dyDescent="0.25">
      <c r="A4" s="228"/>
      <c r="B4" s="145"/>
      <c r="C4" s="146"/>
      <c r="D4" s="146"/>
      <c r="E4" s="146"/>
      <c r="F4" s="147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V4" s="128" t="str">
        <f>+'Lead Sheet (D)'!Z3</f>
        <v>at-Large</v>
      </c>
      <c r="X4" s="152"/>
      <c r="Y4" s="49"/>
      <c r="Z4" s="152"/>
      <c r="AA4" s="230"/>
      <c r="AB4" s="152"/>
      <c r="AC4" s="230"/>
      <c r="AD4" s="152"/>
      <c r="AE4" s="49"/>
    </row>
    <row r="5" spans="1:35" ht="5.0999999999999996" customHeight="1" thickBot="1" x14ac:dyDescent="0.3">
      <c r="A5" s="228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V5" s="51"/>
      <c r="W5" s="23"/>
      <c r="X5" s="49"/>
      <c r="Y5" s="53"/>
      <c r="Z5" s="53"/>
      <c r="AA5" s="53"/>
      <c r="AB5" s="53"/>
      <c r="AC5" s="52"/>
      <c r="AD5" s="53"/>
      <c r="AE5" s="52"/>
    </row>
    <row r="6" spans="1:35" ht="12.75" customHeight="1" x14ac:dyDescent="0.25">
      <c r="A6" s="35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97"/>
      <c r="V6" s="126"/>
      <c r="W6" s="23"/>
      <c r="X6" s="129"/>
      <c r="Y6" s="53"/>
      <c r="Z6" s="129"/>
      <c r="AA6" s="53"/>
      <c r="AB6" s="129"/>
      <c r="AC6" s="52"/>
      <c r="AD6" s="129"/>
      <c r="AE6" s="64"/>
    </row>
    <row r="7" spans="1:35" s="30" customFormat="1" ht="15" customHeight="1" x14ac:dyDescent="0.25">
      <c r="A7" s="35"/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98"/>
      <c r="V7" s="124" t="str">
        <f>+'Lead Sheet (D)'!Z7</f>
        <v>Kim</v>
      </c>
      <c r="W7" s="35"/>
      <c r="X7" s="130" t="s">
        <v>240</v>
      </c>
      <c r="Y7" s="100"/>
      <c r="Z7" s="130" t="s">
        <v>240</v>
      </c>
      <c r="AA7" s="100"/>
      <c r="AB7" s="130" t="s">
        <v>240</v>
      </c>
      <c r="AC7" s="91"/>
      <c r="AD7" s="130" t="s">
        <v>113</v>
      </c>
    </row>
    <row r="8" spans="1:35" s="30" customFormat="1" ht="15" customHeight="1" x14ac:dyDescent="0.25">
      <c r="A8" s="35"/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98"/>
      <c r="V8" s="124" t="str">
        <f>+'Lead Sheet (D)'!Z8</f>
        <v>O'BRIEN</v>
      </c>
      <c r="W8" s="35"/>
      <c r="X8" s="130" t="s">
        <v>241</v>
      </c>
      <c r="Y8" s="100"/>
      <c r="Z8" s="130" t="s">
        <v>241</v>
      </c>
      <c r="AA8" s="100"/>
      <c r="AB8" s="130" t="s">
        <v>241</v>
      </c>
      <c r="AC8" s="91"/>
      <c r="AD8" s="130" t="s">
        <v>345</v>
      </c>
      <c r="AF8" s="139" t="s">
        <v>57</v>
      </c>
      <c r="AG8" s="140"/>
      <c r="AH8" s="140"/>
      <c r="AI8" s="141"/>
    </row>
    <row r="9" spans="1:35" ht="15.75" thickBot="1" x14ac:dyDescent="0.3">
      <c r="A9" s="35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97"/>
      <c r="V9" s="200"/>
      <c r="W9" s="23"/>
      <c r="X9" s="131"/>
      <c r="Y9" s="100"/>
      <c r="Z9" s="131"/>
      <c r="AA9" s="100"/>
      <c r="AB9" s="131"/>
      <c r="AC9" s="91"/>
      <c r="AD9" s="131"/>
      <c r="AE9" s="30"/>
      <c r="AF9" s="142"/>
      <c r="AG9" s="168"/>
      <c r="AH9" s="168"/>
      <c r="AI9" s="144"/>
    </row>
    <row r="10" spans="1:35" ht="5.0999999999999996" customHeight="1" thickBot="1" x14ac:dyDescent="0.3">
      <c r="A10" s="30"/>
      <c r="B10" s="117"/>
      <c r="AF10" s="169"/>
      <c r="AG10" s="170"/>
      <c r="AH10" s="170"/>
      <c r="AI10" s="171"/>
    </row>
    <row r="11" spans="1:35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G11" s="30"/>
      <c r="H11" s="163" t="s">
        <v>73</v>
      </c>
      <c r="I11" s="178"/>
      <c r="J11" s="163" t="s">
        <v>73</v>
      </c>
      <c r="K11" s="30"/>
      <c r="L11" s="163" t="s">
        <v>73</v>
      </c>
      <c r="M11" s="30"/>
      <c r="N11" s="163" t="s">
        <v>73</v>
      </c>
      <c r="O11" s="178"/>
      <c r="P11" s="163" t="s">
        <v>73</v>
      </c>
      <c r="Q11" s="30"/>
      <c r="R11" s="163" t="s">
        <v>73</v>
      </c>
      <c r="S11" s="30"/>
      <c r="T11" s="163" t="s">
        <v>73</v>
      </c>
      <c r="U11" s="30"/>
      <c r="V11" s="163" t="s">
        <v>73</v>
      </c>
      <c r="W11" s="178"/>
      <c r="X11" s="163" t="s">
        <v>73</v>
      </c>
      <c r="Z11" s="163" t="s">
        <v>73</v>
      </c>
      <c r="AB11" s="163" t="s">
        <v>73</v>
      </c>
      <c r="AD11" s="163" t="s">
        <v>73</v>
      </c>
      <c r="AF11" s="172" t="s">
        <v>45</v>
      </c>
      <c r="AG11" s="174" t="s">
        <v>3</v>
      </c>
      <c r="AH11" s="174" t="s">
        <v>2</v>
      </c>
      <c r="AI11" s="176" t="s">
        <v>72</v>
      </c>
    </row>
    <row r="12" spans="1:35" ht="15.75" thickBot="1" x14ac:dyDescent="0.3">
      <c r="A12" s="30"/>
      <c r="B12" s="164"/>
      <c r="C12" s="118"/>
      <c r="D12" s="164"/>
      <c r="E12" s="118"/>
      <c r="F12" s="164"/>
      <c r="G12" s="30"/>
      <c r="H12" s="164"/>
      <c r="I12" s="178"/>
      <c r="J12" s="164"/>
      <c r="K12" s="30"/>
      <c r="L12" s="164"/>
      <c r="M12" s="30"/>
      <c r="N12" s="164"/>
      <c r="O12" s="178"/>
      <c r="P12" s="164"/>
      <c r="Q12" s="30"/>
      <c r="R12" s="164"/>
      <c r="S12" s="30"/>
      <c r="T12" s="164"/>
      <c r="U12" s="30"/>
      <c r="V12" s="164"/>
      <c r="W12" s="178"/>
      <c r="X12" s="164"/>
      <c r="Z12" s="164"/>
      <c r="AB12" s="164"/>
      <c r="AD12" s="164"/>
      <c r="AF12" s="173"/>
      <c r="AG12" s="175"/>
      <c r="AH12" s="175"/>
      <c r="AI12" s="177"/>
    </row>
    <row r="13" spans="1:35" x14ac:dyDescent="0.25">
      <c r="A13" t="s">
        <v>109</v>
      </c>
      <c r="B13" s="66">
        <v>0</v>
      </c>
      <c r="C13" s="30"/>
      <c r="D13" s="66">
        <v>49</v>
      </c>
      <c r="E13" s="30"/>
      <c r="F13" s="66">
        <v>1</v>
      </c>
      <c r="G13" s="30"/>
      <c r="H13" s="66">
        <v>2</v>
      </c>
      <c r="I13" s="30"/>
      <c r="J13" s="66">
        <v>49</v>
      </c>
      <c r="K13" s="30"/>
      <c r="L13" s="66">
        <v>2</v>
      </c>
      <c r="M13" s="30"/>
      <c r="N13" s="66">
        <v>28</v>
      </c>
      <c r="O13" s="30"/>
      <c r="P13" s="66">
        <v>21</v>
      </c>
      <c r="Q13" s="30"/>
      <c r="R13" s="66">
        <v>1</v>
      </c>
      <c r="S13" s="30"/>
      <c r="T13" s="66">
        <v>5</v>
      </c>
      <c r="U13" s="30"/>
      <c r="V13" s="66">
        <v>50</v>
      </c>
      <c r="W13" s="30"/>
      <c r="X13" s="66"/>
      <c r="Y13" s="30"/>
      <c r="Z13" s="66"/>
      <c r="AA13" s="30"/>
      <c r="AB13" s="66"/>
      <c r="AC13" s="30"/>
      <c r="AD13" s="66"/>
      <c r="AE13" s="30"/>
      <c r="AF13" s="66">
        <v>56</v>
      </c>
      <c r="AG13" s="65">
        <v>0</v>
      </c>
      <c r="AH13" s="65">
        <v>35</v>
      </c>
      <c r="AI13" s="10">
        <v>0</v>
      </c>
    </row>
    <row r="14" spans="1:35" x14ac:dyDescent="0.25">
      <c r="A14" t="s">
        <v>108</v>
      </c>
      <c r="B14" s="66">
        <v>1</v>
      </c>
      <c r="C14" s="30"/>
      <c r="D14" s="66">
        <v>50</v>
      </c>
      <c r="E14" s="30"/>
      <c r="F14" s="66">
        <v>1</v>
      </c>
      <c r="G14" s="30"/>
      <c r="H14" s="66">
        <v>2</v>
      </c>
      <c r="I14" s="30"/>
      <c r="J14" s="66">
        <v>38</v>
      </c>
      <c r="K14" s="30"/>
      <c r="L14" s="66">
        <v>9</v>
      </c>
      <c r="M14" s="30"/>
      <c r="N14" s="66">
        <v>24</v>
      </c>
      <c r="O14" s="30"/>
      <c r="P14" s="66">
        <v>15</v>
      </c>
      <c r="Q14" s="30"/>
      <c r="R14" s="66">
        <v>0</v>
      </c>
      <c r="S14" s="30"/>
      <c r="T14" s="66">
        <v>11</v>
      </c>
      <c r="U14" s="30"/>
      <c r="V14" s="66">
        <v>49</v>
      </c>
      <c r="W14" s="30"/>
      <c r="X14" s="66"/>
      <c r="Y14" s="30"/>
      <c r="Z14" s="66"/>
      <c r="AA14" s="30"/>
      <c r="AB14" s="66"/>
      <c r="AC14" s="30"/>
      <c r="AD14" s="66"/>
      <c r="AE14" s="30"/>
      <c r="AF14" s="66">
        <v>53</v>
      </c>
      <c r="AG14" s="65">
        <v>8</v>
      </c>
      <c r="AH14" s="65">
        <v>51</v>
      </c>
      <c r="AI14" s="66">
        <v>0</v>
      </c>
    </row>
    <row r="15" spans="1:35" x14ac:dyDescent="0.25">
      <c r="A15" t="s">
        <v>107</v>
      </c>
      <c r="B15" s="66">
        <v>0</v>
      </c>
      <c r="C15" s="30"/>
      <c r="D15" s="66">
        <v>41</v>
      </c>
      <c r="E15" s="30"/>
      <c r="F15" s="66">
        <v>5</v>
      </c>
      <c r="G15" s="30"/>
      <c r="H15" s="66">
        <v>2</v>
      </c>
      <c r="I15" s="30"/>
      <c r="J15" s="66">
        <v>34</v>
      </c>
      <c r="K15" s="30"/>
      <c r="L15" s="66">
        <v>8</v>
      </c>
      <c r="M15" s="30"/>
      <c r="N15" s="66">
        <v>17</v>
      </c>
      <c r="O15" s="30"/>
      <c r="P15" s="66">
        <v>13</v>
      </c>
      <c r="Q15" s="30"/>
      <c r="R15" s="66">
        <v>3</v>
      </c>
      <c r="S15" s="30"/>
      <c r="T15" s="66">
        <v>12</v>
      </c>
      <c r="U15" s="30"/>
      <c r="V15" s="66">
        <v>42</v>
      </c>
      <c r="W15" s="30"/>
      <c r="X15" s="66"/>
      <c r="Y15" s="30"/>
      <c r="Z15" s="66"/>
      <c r="AA15" s="30"/>
      <c r="AB15" s="66"/>
      <c r="AC15" s="30"/>
      <c r="AD15" s="66"/>
      <c r="AE15" s="30"/>
      <c r="AF15" s="66">
        <v>50</v>
      </c>
      <c r="AG15" s="65">
        <v>2</v>
      </c>
      <c r="AH15" s="65">
        <v>57</v>
      </c>
      <c r="AI15" s="66">
        <v>6</v>
      </c>
    </row>
    <row r="16" spans="1:35" ht="15.75" thickBot="1" x14ac:dyDescent="0.3">
      <c r="A16" t="s">
        <v>106</v>
      </c>
      <c r="B16" s="66">
        <v>1</v>
      </c>
      <c r="C16" s="30"/>
      <c r="D16" s="66">
        <v>49</v>
      </c>
      <c r="E16" s="30"/>
      <c r="F16" s="66">
        <v>7</v>
      </c>
      <c r="G16" s="30"/>
      <c r="H16" s="66">
        <v>3</v>
      </c>
      <c r="I16" s="30"/>
      <c r="J16" s="66">
        <v>45</v>
      </c>
      <c r="K16" s="30"/>
      <c r="L16" s="66">
        <v>8</v>
      </c>
      <c r="M16" s="30"/>
      <c r="N16" s="66">
        <v>21</v>
      </c>
      <c r="O16" s="30"/>
      <c r="P16" s="66">
        <v>24</v>
      </c>
      <c r="Q16" s="30"/>
      <c r="R16" s="66">
        <v>3</v>
      </c>
      <c r="S16" s="30"/>
      <c r="T16" s="66">
        <v>7</v>
      </c>
      <c r="U16" s="30"/>
      <c r="V16" s="66">
        <v>50</v>
      </c>
      <c r="W16" s="30"/>
      <c r="X16" s="66"/>
      <c r="Y16" s="30"/>
      <c r="Z16" s="66"/>
      <c r="AA16" s="30"/>
      <c r="AB16" s="66"/>
      <c r="AC16" s="30"/>
      <c r="AD16" s="66">
        <v>51</v>
      </c>
      <c r="AE16" s="30"/>
      <c r="AF16" s="66">
        <v>61</v>
      </c>
      <c r="AG16" s="65">
        <v>1</v>
      </c>
      <c r="AH16" s="65">
        <v>42</v>
      </c>
      <c r="AI16" s="66">
        <v>4</v>
      </c>
    </row>
    <row r="17" spans="1:35" s="4" customFormat="1" ht="15.75" thickBot="1" x14ac:dyDescent="0.3">
      <c r="A17" s="7" t="s">
        <v>4</v>
      </c>
      <c r="B17" s="6">
        <f>+SUM(B13:B16)</f>
        <v>2</v>
      </c>
      <c r="C17" s="64"/>
      <c r="D17" s="6">
        <f>+SUM(D13:D16)</f>
        <v>189</v>
      </c>
      <c r="E17" s="64"/>
      <c r="F17" s="6">
        <f>+SUM(F13:F16)</f>
        <v>14</v>
      </c>
      <c r="G17" s="64"/>
      <c r="H17" s="6">
        <f>+SUM(H13:H16)</f>
        <v>9</v>
      </c>
      <c r="I17" s="64"/>
      <c r="J17" s="6">
        <f>+SUM(J13:J16)</f>
        <v>166</v>
      </c>
      <c r="K17" s="64"/>
      <c r="L17" s="6">
        <f>+SUM(L13:L16)</f>
        <v>27</v>
      </c>
      <c r="M17" s="64"/>
      <c r="N17" s="6">
        <f>+SUM(N13:N16)</f>
        <v>90</v>
      </c>
      <c r="O17" s="64"/>
      <c r="P17" s="6">
        <f>+SUM(P13:P16)</f>
        <v>73</v>
      </c>
      <c r="Q17" s="64"/>
      <c r="R17" s="6">
        <f>+SUM(R13:R16)</f>
        <v>7</v>
      </c>
      <c r="S17" s="64"/>
      <c r="T17" s="6">
        <f>+SUM(T13:T16)</f>
        <v>35</v>
      </c>
      <c r="U17" s="64"/>
      <c r="V17" s="6">
        <f>+SUM(V13:V16)</f>
        <v>191</v>
      </c>
      <c r="W17" s="64"/>
      <c r="X17" s="6">
        <f>+SUM(X13:X16)</f>
        <v>0</v>
      </c>
      <c r="Y17" s="64"/>
      <c r="Z17" s="6">
        <f>+SUM(Z13:Z16)</f>
        <v>0</v>
      </c>
      <c r="AA17" s="64"/>
      <c r="AB17" s="6">
        <f>+SUM(AB13:AB16)</f>
        <v>0</v>
      </c>
      <c r="AC17" s="64"/>
      <c r="AD17" s="6">
        <f>+SUM(AD13:AD16)</f>
        <v>51</v>
      </c>
      <c r="AE17" s="64"/>
      <c r="AF17" s="6">
        <f>+SUM(AF13:AF16)</f>
        <v>220</v>
      </c>
      <c r="AG17" s="6">
        <f>+SUM(AG13:AG16)</f>
        <v>11</v>
      </c>
      <c r="AH17" s="6">
        <f>+SUM(AH13:AH16)</f>
        <v>185</v>
      </c>
      <c r="AI17" s="6">
        <f>+SUM(AI13:AI16)</f>
        <v>10</v>
      </c>
    </row>
    <row r="18" spans="1:35" s="185" customFormat="1" x14ac:dyDescent="0.25">
      <c r="A18" s="12" t="s">
        <v>3</v>
      </c>
      <c r="B18" s="120">
        <v>1</v>
      </c>
      <c r="D18" s="120">
        <v>10</v>
      </c>
      <c r="F18" s="120">
        <v>0</v>
      </c>
      <c r="H18" s="120">
        <v>2</v>
      </c>
      <c r="J18" s="120">
        <v>7</v>
      </c>
      <c r="L18" s="120">
        <v>2</v>
      </c>
      <c r="N18" s="120">
        <v>6</v>
      </c>
      <c r="P18" s="120">
        <v>1</v>
      </c>
      <c r="R18" s="120">
        <v>0</v>
      </c>
      <c r="T18" s="120">
        <v>4</v>
      </c>
      <c r="V18" s="120">
        <v>11</v>
      </c>
      <c r="X18" s="120"/>
      <c r="Z18" s="120"/>
      <c r="AB18" s="120"/>
      <c r="AD18" s="120">
        <v>1</v>
      </c>
    </row>
    <row r="19" spans="1:35" s="185" customFormat="1" x14ac:dyDescent="0.25">
      <c r="A19" s="12" t="s">
        <v>2</v>
      </c>
      <c r="B19" s="121">
        <v>1</v>
      </c>
      <c r="D19" s="121">
        <v>172</v>
      </c>
      <c r="F19" s="121">
        <v>3</v>
      </c>
      <c r="H19" s="121">
        <v>5</v>
      </c>
      <c r="J19" s="121">
        <v>165</v>
      </c>
      <c r="L19" s="121">
        <v>11</v>
      </c>
      <c r="N19" s="121">
        <v>61</v>
      </c>
      <c r="P19" s="121">
        <v>86</v>
      </c>
      <c r="R19" s="121">
        <v>2</v>
      </c>
      <c r="T19" s="121">
        <v>26</v>
      </c>
      <c r="V19" s="121">
        <v>174</v>
      </c>
      <c r="X19" s="121"/>
      <c r="Z19" s="121"/>
      <c r="AB19" s="121"/>
      <c r="AD19" s="121">
        <v>39</v>
      </c>
    </row>
    <row r="20" spans="1:35" s="30" customFormat="1" ht="15.75" thickBot="1" x14ac:dyDescent="0.3">
      <c r="A20" s="9" t="s">
        <v>65</v>
      </c>
      <c r="B20" s="194">
        <v>0</v>
      </c>
      <c r="D20" s="194">
        <v>7</v>
      </c>
      <c r="F20" s="194">
        <v>2</v>
      </c>
      <c r="H20" s="194">
        <v>1</v>
      </c>
      <c r="J20" s="194">
        <v>7</v>
      </c>
      <c r="L20" s="194">
        <v>0</v>
      </c>
      <c r="N20" s="194">
        <v>5</v>
      </c>
      <c r="P20" s="194">
        <v>2</v>
      </c>
      <c r="R20" s="194">
        <v>2</v>
      </c>
      <c r="T20" s="194">
        <v>0</v>
      </c>
      <c r="V20" s="194">
        <v>8</v>
      </c>
      <c r="X20" s="194"/>
      <c r="Z20" s="194"/>
      <c r="AB20" s="194"/>
      <c r="AD20" s="194">
        <v>3</v>
      </c>
    </row>
    <row r="21" spans="1:35" s="4" customFormat="1" ht="15.75" thickBot="1" x14ac:dyDescent="0.3">
      <c r="A21" s="4" t="s">
        <v>0</v>
      </c>
      <c r="B21" s="6">
        <f>+SUM(B17:B20)</f>
        <v>4</v>
      </c>
      <c r="D21" s="6">
        <f>+SUM(D17:D20)</f>
        <v>378</v>
      </c>
      <c r="F21" s="6">
        <f>+SUM(F17:F20)</f>
        <v>19</v>
      </c>
      <c r="H21" s="6">
        <f>+SUM(H17:H20)</f>
        <v>17</v>
      </c>
      <c r="J21" s="6">
        <f>+SUM(J17:J20)</f>
        <v>345</v>
      </c>
      <c r="L21" s="6">
        <f>+SUM(L17:L20)</f>
        <v>40</v>
      </c>
      <c r="N21" s="6">
        <f>+SUM(N17:N20)</f>
        <v>162</v>
      </c>
      <c r="P21" s="6">
        <f>+SUM(P17:P20)</f>
        <v>162</v>
      </c>
      <c r="R21" s="6">
        <f>+SUM(R17:R20)</f>
        <v>11</v>
      </c>
      <c r="T21" s="6">
        <f>+SUM(T17:T20)</f>
        <v>65</v>
      </c>
      <c r="V21" s="6">
        <f>+SUM(V17:V20)</f>
        <v>384</v>
      </c>
      <c r="X21" s="6">
        <f>+SUM(X17:X20)</f>
        <v>0</v>
      </c>
      <c r="Z21" s="6">
        <f>+SUM(Z17:Z20)</f>
        <v>0</v>
      </c>
      <c r="AB21" s="6">
        <f>+SUM(AB17:AB20)</f>
        <v>0</v>
      </c>
      <c r="AD21" s="6">
        <f>+SUM(AD17:AD20)</f>
        <v>94</v>
      </c>
    </row>
    <row r="31" spans="1:35" x14ac:dyDescent="0.25">
      <c r="B31" s="1"/>
      <c r="P31" s="1"/>
    </row>
    <row r="32" spans="1:35" x14ac:dyDescent="0.25">
      <c r="B32" s="7"/>
      <c r="P32" s="7"/>
    </row>
    <row r="33" spans="2:16" x14ac:dyDescent="0.25">
      <c r="B33" s="12"/>
      <c r="P33" s="12"/>
    </row>
    <row r="34" spans="2:16" x14ac:dyDescent="0.25">
      <c r="B34" s="63"/>
      <c r="P34" s="63"/>
    </row>
    <row r="35" spans="2:16" x14ac:dyDescent="0.25">
      <c r="B35" s="9"/>
      <c r="P35" s="9"/>
    </row>
    <row r="36" spans="2:16" x14ac:dyDescent="0.25">
      <c r="B36" s="7"/>
      <c r="P36" s="7"/>
    </row>
    <row r="39" spans="2:16" x14ac:dyDescent="0.25">
      <c r="B39" s="2"/>
      <c r="P39" s="2"/>
    </row>
    <row r="45" spans="2:16" x14ac:dyDescent="0.25">
      <c r="B45" s="2"/>
      <c r="P45" s="2"/>
    </row>
    <row r="48" spans="2:16" x14ac:dyDescent="0.25">
      <c r="B48" s="2"/>
      <c r="P48" s="2"/>
    </row>
  </sheetData>
  <mergeCells count="31">
    <mergeCell ref="AG11:AG12"/>
    <mergeCell ref="AH11:AH12"/>
    <mergeCell ref="AI11:AI12"/>
    <mergeCell ref="W11:W12"/>
    <mergeCell ref="X11:X12"/>
    <mergeCell ref="Z11:Z12"/>
    <mergeCell ref="AB11:AB12"/>
    <mergeCell ref="AD11:AD12"/>
    <mergeCell ref="AF11:AF12"/>
    <mergeCell ref="N11:N12"/>
    <mergeCell ref="O11:O12"/>
    <mergeCell ref="P11:P12"/>
    <mergeCell ref="R11:R12"/>
    <mergeCell ref="T11:T12"/>
    <mergeCell ref="V11:V12"/>
    <mergeCell ref="AB2:AB4"/>
    <mergeCell ref="AD2:AD4"/>
    <mergeCell ref="AF8:AI10"/>
    <mergeCell ref="B11:B12"/>
    <mergeCell ref="D11:D12"/>
    <mergeCell ref="F11:F12"/>
    <mergeCell ref="H11:H12"/>
    <mergeCell ref="I11:I12"/>
    <mergeCell ref="J11:J12"/>
    <mergeCell ref="L11:L12"/>
    <mergeCell ref="B2:F4"/>
    <mergeCell ref="H2:L4"/>
    <mergeCell ref="N2:T4"/>
    <mergeCell ref="V2:V3"/>
    <mergeCell ref="X2:X4"/>
    <mergeCell ref="Z2:Z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4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6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6.5703125" bestFit="1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28515625" customWidth="1"/>
    <col min="13" max="13" width="1.7109375" customWidth="1"/>
    <col min="14" max="14" width="13.140625" customWidth="1"/>
    <col min="15" max="15" width="1.7109375" customWidth="1"/>
    <col min="16" max="19" width="12" customWidth="1"/>
  </cols>
  <sheetData>
    <row r="2" spans="1:19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6" t="str">
        <f>+'[1]Lead Sheet (R)'!$L$2</f>
        <v>County Commissioner</v>
      </c>
      <c r="O2" s="51"/>
    </row>
    <row r="3" spans="1:19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37"/>
      <c r="O3" s="51"/>
    </row>
    <row r="4" spans="1:19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28" t="str">
        <f>+'[1]Lead Sheet (R)'!$L$3</f>
        <v>at-Large</v>
      </c>
      <c r="O4" s="51"/>
    </row>
    <row r="5" spans="1:19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23"/>
      <c r="N5" s="53"/>
      <c r="O5" s="52"/>
    </row>
    <row r="6" spans="1:19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23"/>
      <c r="N6" s="44"/>
      <c r="O6" s="64"/>
    </row>
    <row r="7" spans="1:19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</row>
    <row r="8" spans="1:19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P8" s="139" t="s">
        <v>57</v>
      </c>
      <c r="Q8" s="140"/>
      <c r="R8" s="140"/>
      <c r="S8" s="141"/>
    </row>
    <row r="9" spans="1:19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102"/>
      <c r="P9" s="142"/>
      <c r="Q9" s="168"/>
      <c r="R9" s="168"/>
      <c r="S9" s="144"/>
    </row>
    <row r="10" spans="1:19" ht="5.0999999999999996" customHeight="1" thickBot="1" x14ac:dyDescent="0.3">
      <c r="A10" s="30"/>
      <c r="B10" s="117"/>
      <c r="P10" s="169"/>
      <c r="Q10" s="170"/>
      <c r="R10" s="170"/>
      <c r="S10" s="171"/>
    </row>
    <row r="11" spans="1:19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N11" s="163" t="s">
        <v>73</v>
      </c>
      <c r="P11" s="172" t="s">
        <v>45</v>
      </c>
      <c r="Q11" s="174" t="s">
        <v>3</v>
      </c>
      <c r="R11" s="174" t="s">
        <v>2</v>
      </c>
      <c r="S11" s="176" t="s">
        <v>72</v>
      </c>
    </row>
    <row r="12" spans="1:19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N12" s="164"/>
      <c r="P12" s="173"/>
      <c r="Q12" s="175"/>
      <c r="R12" s="175"/>
      <c r="S12" s="177"/>
    </row>
    <row r="13" spans="1:19" ht="15.75" thickBot="1" x14ac:dyDescent="0.3">
      <c r="A13" t="s">
        <v>13</v>
      </c>
      <c r="B13" s="66">
        <v>64</v>
      </c>
      <c r="C13" s="30"/>
      <c r="D13" s="66">
        <v>46</v>
      </c>
      <c r="E13" s="30"/>
      <c r="F13" s="66">
        <v>19</v>
      </c>
      <c r="G13" s="30"/>
      <c r="H13" s="66">
        <v>1</v>
      </c>
      <c r="I13" s="30"/>
      <c r="J13" s="66">
        <v>5</v>
      </c>
      <c r="K13" s="30"/>
      <c r="L13" s="66">
        <v>71</v>
      </c>
      <c r="M13" s="30"/>
      <c r="N13" s="66">
        <v>67</v>
      </c>
      <c r="O13" s="30"/>
      <c r="P13" s="66">
        <v>75</v>
      </c>
      <c r="Q13" s="65">
        <v>3</v>
      </c>
      <c r="R13" s="65">
        <v>23</v>
      </c>
      <c r="S13" s="65">
        <v>0</v>
      </c>
    </row>
    <row r="14" spans="1:19" s="4" customFormat="1" ht="15.75" thickBot="1" x14ac:dyDescent="0.3">
      <c r="A14" s="7" t="s">
        <v>4</v>
      </c>
      <c r="B14" s="6">
        <f>+SUM(B13:B13)</f>
        <v>64</v>
      </c>
      <c r="C14" s="64"/>
      <c r="D14" s="6">
        <f>+SUM(D13:D13)</f>
        <v>46</v>
      </c>
      <c r="E14" s="64"/>
      <c r="F14" s="6">
        <f>+SUM(F13:F13)</f>
        <v>19</v>
      </c>
      <c r="G14" s="64"/>
      <c r="H14" s="6">
        <f>+SUM(H13:H13)</f>
        <v>1</v>
      </c>
      <c r="I14" s="64"/>
      <c r="J14" s="6">
        <f>+SUM(J13:J13)</f>
        <v>5</v>
      </c>
      <c r="K14" s="64"/>
      <c r="L14" s="6">
        <f>+SUM(L13:L13)</f>
        <v>71</v>
      </c>
      <c r="M14" s="64"/>
      <c r="N14" s="6">
        <f>+SUM(N13:N13)</f>
        <v>67</v>
      </c>
      <c r="O14" s="64"/>
      <c r="P14" s="6">
        <f>+SUM(P13:P13)</f>
        <v>75</v>
      </c>
      <c r="Q14" s="6">
        <f>+SUM(Q13:Q13)</f>
        <v>3</v>
      </c>
      <c r="R14" s="6">
        <f>+SUM(R13:R13)</f>
        <v>23</v>
      </c>
      <c r="S14" s="6">
        <f>+SUM(S13:S13)</f>
        <v>0</v>
      </c>
    </row>
    <row r="15" spans="1:19" s="110" customFormat="1" x14ac:dyDescent="0.25">
      <c r="A15" s="12" t="s">
        <v>3</v>
      </c>
      <c r="B15" s="120">
        <v>2</v>
      </c>
      <c r="D15" s="120">
        <v>2</v>
      </c>
      <c r="F15" s="120">
        <v>0</v>
      </c>
      <c r="H15" s="120">
        <v>1</v>
      </c>
      <c r="J15" s="120">
        <v>0</v>
      </c>
      <c r="L15" s="120">
        <v>3</v>
      </c>
      <c r="N15" s="120">
        <v>3</v>
      </c>
    </row>
    <row r="16" spans="1:19" s="110" customFormat="1" x14ac:dyDescent="0.25">
      <c r="A16" s="12" t="s">
        <v>2</v>
      </c>
      <c r="B16" s="121">
        <v>21</v>
      </c>
      <c r="D16" s="121">
        <v>17</v>
      </c>
      <c r="F16" s="121">
        <v>1</v>
      </c>
      <c r="H16" s="121">
        <v>1</v>
      </c>
      <c r="J16" s="121">
        <v>3</v>
      </c>
      <c r="L16" s="121">
        <v>21</v>
      </c>
      <c r="N16" s="121">
        <v>22</v>
      </c>
    </row>
    <row r="17" spans="1:26" s="110" customFormat="1" x14ac:dyDescent="0.25">
      <c r="A17" s="9" t="s">
        <v>65</v>
      </c>
      <c r="B17" s="121">
        <v>0</v>
      </c>
      <c r="D17" s="121">
        <v>0</v>
      </c>
      <c r="F17" s="121">
        <v>0</v>
      </c>
      <c r="H17" s="121">
        <v>0</v>
      </c>
      <c r="J17" s="121">
        <v>0</v>
      </c>
      <c r="L17" s="121">
        <v>0</v>
      </c>
      <c r="N17" s="121">
        <v>0</v>
      </c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</row>
    <row r="18" spans="1:26" s="30" customFormat="1" ht="15.75" thickBot="1" x14ac:dyDescent="0.3">
      <c r="A18" s="9" t="s">
        <v>304</v>
      </c>
      <c r="B18" s="194">
        <v>1</v>
      </c>
      <c r="D18" s="194">
        <v>0</v>
      </c>
      <c r="F18" s="194">
        <v>0</v>
      </c>
      <c r="H18" s="194">
        <v>0</v>
      </c>
      <c r="J18" s="194">
        <v>0</v>
      </c>
      <c r="L18" s="194">
        <v>1</v>
      </c>
      <c r="N18" s="194">
        <v>1</v>
      </c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</row>
    <row r="19" spans="1:26" s="64" customFormat="1" ht="15.75" thickBot="1" x14ac:dyDescent="0.3">
      <c r="A19" s="119" t="s">
        <v>0</v>
      </c>
      <c r="B19" s="6">
        <f>+SUM(B14:B18)</f>
        <v>88</v>
      </c>
      <c r="D19" s="6">
        <f>+SUM(D14:D18)</f>
        <v>65</v>
      </c>
      <c r="F19" s="6">
        <f>+SUM(F14:F18)</f>
        <v>20</v>
      </c>
      <c r="H19" s="6">
        <f>+SUM(H14:H18)</f>
        <v>3</v>
      </c>
      <c r="J19" s="6">
        <f>+SUM(J14:J18)</f>
        <v>8</v>
      </c>
      <c r="L19" s="6">
        <f>+SUM(L14:L18)</f>
        <v>96</v>
      </c>
      <c r="N19" s="6">
        <f>+SUM(N14:N18)</f>
        <v>93</v>
      </c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</row>
    <row r="29" spans="1:26" x14ac:dyDescent="0.25">
      <c r="B29" s="1"/>
    </row>
    <row r="30" spans="1:26" x14ac:dyDescent="0.25">
      <c r="B30" s="7"/>
    </row>
    <row r="31" spans="1:26" x14ac:dyDescent="0.25">
      <c r="B31" s="12"/>
    </row>
    <row r="32" spans="1:26" x14ac:dyDescent="0.25">
      <c r="B32" s="63"/>
    </row>
    <row r="33" spans="2:2" x14ac:dyDescent="0.25">
      <c r="B33" s="9"/>
    </row>
    <row r="34" spans="2:2" x14ac:dyDescent="0.25">
      <c r="B34" s="7"/>
    </row>
    <row r="37" spans="2:2" x14ac:dyDescent="0.25">
      <c r="B37" s="2"/>
    </row>
    <row r="43" spans="2:2" x14ac:dyDescent="0.25">
      <c r="B43" s="2"/>
    </row>
    <row r="46" spans="2:2" x14ac:dyDescent="0.25">
      <c r="B46" s="2"/>
    </row>
  </sheetData>
  <mergeCells count="16">
    <mergeCell ref="N11:N12"/>
    <mergeCell ref="P8:S10"/>
    <mergeCell ref="B11:B12"/>
    <mergeCell ref="D11:D12"/>
    <mergeCell ref="F11:F12"/>
    <mergeCell ref="H11:H12"/>
    <mergeCell ref="J11:J12"/>
    <mergeCell ref="S11:S12"/>
    <mergeCell ref="P11:P12"/>
    <mergeCell ref="Q11:Q12"/>
    <mergeCell ref="R11:R12"/>
    <mergeCell ref="L11:L12"/>
    <mergeCell ref="B2:B4"/>
    <mergeCell ref="D2:J4"/>
    <mergeCell ref="L2:L4"/>
    <mergeCell ref="N2:N3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8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5.7109375" bestFit="1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28515625" customWidth="1"/>
    <col min="13" max="13" width="1.7109375" customWidth="1"/>
    <col min="14" max="14" width="13.140625" customWidth="1"/>
    <col min="15" max="15" width="1.7109375" customWidth="1"/>
    <col min="16" max="19" width="12" customWidth="1"/>
  </cols>
  <sheetData>
    <row r="2" spans="1:19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6" t="str">
        <f>+'[1]Lead Sheet (R)'!$L$2</f>
        <v>County Commissioner</v>
      </c>
      <c r="O2" s="51"/>
    </row>
    <row r="3" spans="1:19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37"/>
      <c r="O3" s="51"/>
    </row>
    <row r="4" spans="1:19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28" t="str">
        <f>+'[1]Lead Sheet (R)'!$L$3</f>
        <v>at-Large</v>
      </c>
      <c r="O4" s="51"/>
    </row>
    <row r="5" spans="1:19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23"/>
      <c r="N5" s="53"/>
      <c r="O5" s="52"/>
    </row>
    <row r="6" spans="1:19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23"/>
      <c r="N6" s="44"/>
      <c r="O6" s="64"/>
    </row>
    <row r="7" spans="1:19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</row>
    <row r="8" spans="1:19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P8" s="139" t="s">
        <v>57</v>
      </c>
      <c r="Q8" s="140"/>
      <c r="R8" s="140"/>
      <c r="S8" s="141"/>
    </row>
    <row r="9" spans="1:19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102"/>
      <c r="P9" s="142"/>
      <c r="Q9" s="168"/>
      <c r="R9" s="168"/>
      <c r="S9" s="144"/>
    </row>
    <row r="10" spans="1:19" ht="5.0999999999999996" customHeight="1" thickBot="1" x14ac:dyDescent="0.3">
      <c r="A10" s="30"/>
      <c r="B10" s="117"/>
      <c r="P10" s="169"/>
      <c r="Q10" s="170"/>
      <c r="R10" s="170"/>
      <c r="S10" s="171"/>
    </row>
    <row r="11" spans="1:19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N11" s="163" t="s">
        <v>73</v>
      </c>
      <c r="P11" s="172" t="s">
        <v>45</v>
      </c>
      <c r="Q11" s="174" t="s">
        <v>3</v>
      </c>
      <c r="R11" s="174" t="s">
        <v>2</v>
      </c>
      <c r="S11" s="176" t="s">
        <v>72</v>
      </c>
    </row>
    <row r="12" spans="1:19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N12" s="164"/>
      <c r="P12" s="173"/>
      <c r="Q12" s="175"/>
      <c r="R12" s="175"/>
      <c r="S12" s="177"/>
    </row>
    <row r="13" spans="1:19" x14ac:dyDescent="0.25">
      <c r="A13" t="s">
        <v>200</v>
      </c>
      <c r="B13" s="66">
        <v>78</v>
      </c>
      <c r="C13" s="30"/>
      <c r="D13" s="66">
        <v>58</v>
      </c>
      <c r="E13" s="30"/>
      <c r="F13" s="66">
        <v>17</v>
      </c>
      <c r="G13" s="30"/>
      <c r="H13" s="66">
        <v>1</v>
      </c>
      <c r="I13" s="30"/>
      <c r="J13" s="66">
        <v>5</v>
      </c>
      <c r="K13" s="30"/>
      <c r="L13" s="66">
        <v>80</v>
      </c>
      <c r="M13" s="30"/>
      <c r="N13" s="66">
        <v>81</v>
      </c>
      <c r="O13" s="30"/>
      <c r="P13" s="66">
        <v>91</v>
      </c>
      <c r="Q13" s="65">
        <v>2</v>
      </c>
      <c r="R13" s="65">
        <v>25</v>
      </c>
      <c r="S13" s="65">
        <v>0</v>
      </c>
    </row>
    <row r="14" spans="1:19" x14ac:dyDescent="0.25">
      <c r="A14" t="s">
        <v>199</v>
      </c>
      <c r="B14" s="66">
        <v>91</v>
      </c>
      <c r="C14" s="30"/>
      <c r="D14" s="66">
        <v>60</v>
      </c>
      <c r="E14" s="30"/>
      <c r="F14" s="66">
        <v>23</v>
      </c>
      <c r="G14" s="30"/>
      <c r="H14" s="66">
        <v>0</v>
      </c>
      <c r="I14" s="30"/>
      <c r="J14" s="66">
        <v>9</v>
      </c>
      <c r="K14" s="30"/>
      <c r="L14" s="66">
        <v>91</v>
      </c>
      <c r="M14" s="30"/>
      <c r="N14" s="66">
        <v>82</v>
      </c>
      <c r="O14" s="30"/>
      <c r="P14" s="66">
        <v>102</v>
      </c>
      <c r="Q14" s="65">
        <v>5</v>
      </c>
      <c r="R14" s="65">
        <v>43</v>
      </c>
      <c r="S14" s="65">
        <v>3</v>
      </c>
    </row>
    <row r="15" spans="1:19" x14ac:dyDescent="0.25">
      <c r="A15" t="s">
        <v>198</v>
      </c>
      <c r="B15" s="66">
        <v>82</v>
      </c>
      <c r="C15" s="30"/>
      <c r="D15" s="66">
        <v>71</v>
      </c>
      <c r="E15" s="30"/>
      <c r="F15" s="66">
        <v>14</v>
      </c>
      <c r="G15" s="30"/>
      <c r="H15" s="66">
        <v>2</v>
      </c>
      <c r="I15" s="30"/>
      <c r="J15" s="66">
        <v>1</v>
      </c>
      <c r="K15" s="30"/>
      <c r="L15" s="66">
        <v>89</v>
      </c>
      <c r="M15" s="30"/>
      <c r="N15" s="66">
        <v>89</v>
      </c>
      <c r="O15" s="30"/>
      <c r="P15" s="66">
        <v>98</v>
      </c>
      <c r="Q15" s="65">
        <v>2</v>
      </c>
      <c r="R15" s="65">
        <v>24</v>
      </c>
      <c r="S15" s="65">
        <v>3</v>
      </c>
    </row>
    <row r="16" spans="1:19" ht="15.75" thickBot="1" x14ac:dyDescent="0.3">
      <c r="A16" t="s">
        <v>197</v>
      </c>
      <c r="B16" s="66">
        <v>39</v>
      </c>
      <c r="C16" s="30"/>
      <c r="D16" s="66">
        <v>31</v>
      </c>
      <c r="E16" s="30"/>
      <c r="F16" s="66">
        <v>6</v>
      </c>
      <c r="G16" s="30"/>
      <c r="H16" s="66">
        <v>2</v>
      </c>
      <c r="I16" s="30"/>
      <c r="J16" s="66">
        <v>1</v>
      </c>
      <c r="K16" s="30"/>
      <c r="L16" s="66">
        <v>40</v>
      </c>
      <c r="M16" s="30"/>
      <c r="N16" s="66">
        <v>38</v>
      </c>
      <c r="O16" s="30"/>
      <c r="P16" s="66">
        <v>47</v>
      </c>
      <c r="Q16" s="65">
        <v>5</v>
      </c>
      <c r="R16" s="65">
        <v>11</v>
      </c>
      <c r="S16" s="65">
        <v>1</v>
      </c>
    </row>
    <row r="17" spans="1:19" s="4" customFormat="1" ht="15.75" thickBot="1" x14ac:dyDescent="0.3">
      <c r="A17" s="7" t="s">
        <v>4</v>
      </c>
      <c r="B17" s="6">
        <f>+SUM(B13:B16)</f>
        <v>290</v>
      </c>
      <c r="C17" s="64"/>
      <c r="D17" s="6">
        <f>+SUM(D13:D16)</f>
        <v>220</v>
      </c>
      <c r="E17" s="64"/>
      <c r="F17" s="6">
        <f>+SUM(F13:F16)</f>
        <v>60</v>
      </c>
      <c r="G17" s="64"/>
      <c r="H17" s="6">
        <f>+SUM(H13:H16)</f>
        <v>5</v>
      </c>
      <c r="I17" s="64"/>
      <c r="J17" s="6">
        <f>+SUM(J13:J16)</f>
        <v>16</v>
      </c>
      <c r="K17" s="64"/>
      <c r="L17" s="6">
        <f>+SUM(L13:L16)</f>
        <v>300</v>
      </c>
      <c r="M17" s="64"/>
      <c r="N17" s="6">
        <f>+SUM(N13:N16)</f>
        <v>290</v>
      </c>
      <c r="O17" s="64"/>
      <c r="P17" s="6">
        <f>+SUM(P13:P16)</f>
        <v>338</v>
      </c>
      <c r="Q17" s="6">
        <f>+SUM(Q13:Q16)</f>
        <v>14</v>
      </c>
      <c r="R17" s="6">
        <f>+SUM(R13:R16)</f>
        <v>103</v>
      </c>
      <c r="S17" s="6">
        <f>+SUM(S13:S16)</f>
        <v>7</v>
      </c>
    </row>
    <row r="18" spans="1:19" s="110" customFormat="1" x14ac:dyDescent="0.25">
      <c r="A18" s="12" t="s">
        <v>3</v>
      </c>
      <c r="B18" s="120">
        <v>13</v>
      </c>
      <c r="D18" s="120">
        <v>13</v>
      </c>
      <c r="F18" s="120">
        <v>0</v>
      </c>
      <c r="H18" s="120">
        <v>0</v>
      </c>
      <c r="J18" s="120">
        <v>0</v>
      </c>
      <c r="L18" s="120">
        <v>11</v>
      </c>
      <c r="N18" s="120">
        <v>13</v>
      </c>
    </row>
    <row r="19" spans="1:19" s="110" customFormat="1" x14ac:dyDescent="0.25">
      <c r="A19" s="12" t="s">
        <v>2</v>
      </c>
      <c r="B19" s="121">
        <v>87</v>
      </c>
      <c r="D19" s="121">
        <v>75</v>
      </c>
      <c r="F19" s="121">
        <v>16</v>
      </c>
      <c r="H19" s="121">
        <v>3</v>
      </c>
      <c r="J19" s="121">
        <v>5</v>
      </c>
      <c r="L19" s="121">
        <v>92</v>
      </c>
      <c r="N19" s="121">
        <v>90</v>
      </c>
    </row>
    <row r="20" spans="1:19" s="110" customFormat="1" ht="15.75" thickBot="1" x14ac:dyDescent="0.3">
      <c r="A20" s="9" t="s">
        <v>65</v>
      </c>
      <c r="B20" s="122">
        <v>7</v>
      </c>
      <c r="D20" s="122">
        <v>3</v>
      </c>
      <c r="F20" s="122">
        <v>2</v>
      </c>
      <c r="H20" s="122">
        <v>1</v>
      </c>
      <c r="J20" s="122">
        <v>1</v>
      </c>
      <c r="L20" s="122">
        <v>7</v>
      </c>
      <c r="N20" s="122">
        <v>7</v>
      </c>
    </row>
    <row r="21" spans="1:19" s="64" customFormat="1" ht="15.75" thickBot="1" x14ac:dyDescent="0.3">
      <c r="A21" s="119" t="s">
        <v>0</v>
      </c>
      <c r="B21" s="6">
        <f>+SUM(B17:B20)</f>
        <v>397</v>
      </c>
      <c r="D21" s="6">
        <f>+SUM(D17:D20)</f>
        <v>311</v>
      </c>
      <c r="F21" s="6">
        <f>+SUM(F17:F20)</f>
        <v>78</v>
      </c>
      <c r="H21" s="6">
        <f>+SUM(H17:H20)</f>
        <v>9</v>
      </c>
      <c r="J21" s="6">
        <f>+SUM(J17:J20)</f>
        <v>22</v>
      </c>
      <c r="L21" s="6">
        <f>+SUM(L17:L20)</f>
        <v>410</v>
      </c>
      <c r="N21" s="6">
        <f>+SUM(N17:N20)</f>
        <v>400</v>
      </c>
    </row>
    <row r="31" spans="1:19" x14ac:dyDescent="0.25">
      <c r="B31" s="1"/>
    </row>
    <row r="32" spans="1:19" x14ac:dyDescent="0.25">
      <c r="B32" s="7"/>
    </row>
    <row r="33" spans="2:2" x14ac:dyDescent="0.25">
      <c r="B33" s="12"/>
    </row>
    <row r="34" spans="2:2" x14ac:dyDescent="0.25">
      <c r="B34" s="63"/>
    </row>
    <row r="35" spans="2:2" x14ac:dyDescent="0.25">
      <c r="B35" s="9"/>
    </row>
    <row r="36" spans="2:2" x14ac:dyDescent="0.25">
      <c r="B36" s="7"/>
    </row>
    <row r="39" spans="2:2" x14ac:dyDescent="0.25">
      <c r="B39" s="2"/>
    </row>
    <row r="45" spans="2:2" x14ac:dyDescent="0.25">
      <c r="B45" s="2"/>
    </row>
    <row r="48" spans="2:2" x14ac:dyDescent="0.25">
      <c r="B48" s="2"/>
    </row>
  </sheetData>
  <mergeCells count="16">
    <mergeCell ref="N11:N12"/>
    <mergeCell ref="P8:S10"/>
    <mergeCell ref="B11:B12"/>
    <mergeCell ref="D11:D12"/>
    <mergeCell ref="F11:F12"/>
    <mergeCell ref="H11:H12"/>
    <mergeCell ref="J11:J12"/>
    <mergeCell ref="S11:S12"/>
    <mergeCell ref="P11:P12"/>
    <mergeCell ref="Q11:Q12"/>
    <mergeCell ref="R11:R12"/>
    <mergeCell ref="L11:L12"/>
    <mergeCell ref="B2:B4"/>
    <mergeCell ref="D2:J4"/>
    <mergeCell ref="L2:L4"/>
    <mergeCell ref="N2:N3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48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22.85546875" bestFit="1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28515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6.85546875" customWidth="1"/>
    <col min="23" max="23" width="1.7109375" customWidth="1"/>
    <col min="24" max="27" width="12" customWidth="1"/>
  </cols>
  <sheetData>
    <row r="2" spans="1:27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9" t="str">
        <f>+'Lead Sheet (R)'!L2</f>
        <v>County Commissioner</v>
      </c>
      <c r="O2" s="140"/>
      <c r="P2" s="141"/>
      <c r="Q2" s="49"/>
      <c r="R2" s="139" t="s">
        <v>121</v>
      </c>
      <c r="S2" s="140"/>
      <c r="T2" s="141"/>
      <c r="V2" s="150" t="s">
        <v>306</v>
      </c>
    </row>
    <row r="3" spans="1:27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42" t="str">
        <f>+'Lead Sheet (R)'!L3</f>
        <v>at-Large</v>
      </c>
      <c r="O3" s="95"/>
      <c r="P3" s="144" t="str">
        <f>+'Lead Sheet (R)'!P3</f>
        <v>District 5</v>
      </c>
      <c r="Q3" s="49"/>
      <c r="R3" s="142"/>
      <c r="S3" s="143"/>
      <c r="T3" s="144"/>
      <c r="V3" s="151"/>
    </row>
    <row r="4" spans="1:27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45"/>
      <c r="O4" s="94"/>
      <c r="P4" s="147"/>
      <c r="Q4" s="49"/>
      <c r="R4" s="145"/>
      <c r="S4" s="146"/>
      <c r="T4" s="147"/>
      <c r="V4" s="152"/>
    </row>
    <row r="5" spans="1:27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49"/>
      <c r="N5" s="53"/>
      <c r="O5" s="23"/>
      <c r="P5" s="84"/>
      <c r="Q5" s="49"/>
      <c r="R5" s="50"/>
      <c r="T5" s="50"/>
    </row>
    <row r="6" spans="1:27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43"/>
      <c r="N6" s="44"/>
      <c r="O6" s="23"/>
      <c r="P6" s="44"/>
      <c r="Q6" s="43"/>
      <c r="R6" s="81"/>
      <c r="S6" s="78"/>
      <c r="T6" s="93"/>
      <c r="V6" s="196"/>
    </row>
    <row r="7" spans="1:27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O7" s="35"/>
      <c r="P7" s="36" t="str">
        <f>+'Lead Sheet (R)'!P7</f>
        <v>James</v>
      </c>
      <c r="Q7" s="35"/>
      <c r="R7" s="92" t="s">
        <v>205</v>
      </c>
      <c r="S7" s="98"/>
      <c r="T7" s="90" t="s">
        <v>282</v>
      </c>
      <c r="V7" s="188" t="s">
        <v>284</v>
      </c>
    </row>
    <row r="8" spans="1:27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O8" s="35"/>
      <c r="P8" s="36" t="str">
        <f>+'Lead Sheet (R)'!P8</f>
        <v>BERTINO</v>
      </c>
      <c r="Q8" s="35"/>
      <c r="R8" s="92" t="s">
        <v>204</v>
      </c>
      <c r="S8" s="98"/>
      <c r="T8" s="90" t="s">
        <v>283</v>
      </c>
      <c r="V8" s="188" t="s">
        <v>285</v>
      </c>
      <c r="X8" s="139" t="s">
        <v>57</v>
      </c>
      <c r="Y8" s="140"/>
      <c r="Z8" s="140"/>
      <c r="AA8" s="141"/>
    </row>
    <row r="9" spans="1:27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22"/>
      <c r="P9" s="24"/>
      <c r="Q9" s="22"/>
      <c r="R9" s="104"/>
      <c r="S9" s="105"/>
      <c r="T9" s="103"/>
      <c r="V9" s="125"/>
      <c r="X9" s="142"/>
      <c r="Y9" s="168"/>
      <c r="Z9" s="168"/>
      <c r="AA9" s="144"/>
    </row>
    <row r="10" spans="1:27" ht="5.0999999999999996" customHeight="1" thickBot="1" x14ac:dyDescent="0.3">
      <c r="A10" s="30"/>
      <c r="B10" s="117"/>
      <c r="X10" s="169"/>
      <c r="Y10" s="170"/>
      <c r="Z10" s="170"/>
      <c r="AA10" s="171"/>
    </row>
    <row r="11" spans="1:27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M11" s="118"/>
      <c r="N11" s="163" t="s">
        <v>73</v>
      </c>
      <c r="P11" s="163" t="s">
        <v>73</v>
      </c>
      <c r="Q11" s="68"/>
      <c r="R11" s="163" t="s">
        <v>73</v>
      </c>
      <c r="T11" s="163" t="s">
        <v>73</v>
      </c>
      <c r="V11" s="163" t="s">
        <v>73</v>
      </c>
      <c r="X11" s="172" t="s">
        <v>45</v>
      </c>
      <c r="Y11" s="174" t="s">
        <v>3</v>
      </c>
      <c r="Z11" s="174" t="s">
        <v>2</v>
      </c>
      <c r="AA11" s="176" t="s">
        <v>72</v>
      </c>
    </row>
    <row r="12" spans="1:27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M12" s="118"/>
      <c r="N12" s="164"/>
      <c r="P12" s="164"/>
      <c r="Q12" s="68"/>
      <c r="R12" s="164"/>
      <c r="T12" s="164"/>
      <c r="V12" s="164"/>
      <c r="X12" s="173"/>
      <c r="Y12" s="175"/>
      <c r="Z12" s="175"/>
      <c r="AA12" s="177"/>
    </row>
    <row r="13" spans="1:27" x14ac:dyDescent="0.25">
      <c r="A13" t="s">
        <v>203</v>
      </c>
      <c r="B13" s="66">
        <v>59</v>
      </c>
      <c r="C13" s="30"/>
      <c r="D13" s="66">
        <v>34</v>
      </c>
      <c r="E13" s="30"/>
      <c r="F13" s="66">
        <v>18</v>
      </c>
      <c r="G13" s="30"/>
      <c r="H13" s="66">
        <v>1</v>
      </c>
      <c r="I13" s="30"/>
      <c r="J13" s="66">
        <v>7</v>
      </c>
      <c r="K13" s="30"/>
      <c r="L13" s="66">
        <v>63</v>
      </c>
      <c r="M13" s="30"/>
      <c r="N13" s="66">
        <v>58</v>
      </c>
      <c r="O13" s="30"/>
      <c r="P13" s="66">
        <v>58</v>
      </c>
      <c r="Q13" s="30"/>
      <c r="R13" s="66">
        <v>56</v>
      </c>
      <c r="S13" s="30"/>
      <c r="T13" s="66">
        <v>53</v>
      </c>
      <c r="U13" s="30"/>
      <c r="V13" s="66">
        <v>58</v>
      </c>
      <c r="W13" s="30"/>
      <c r="X13" s="66">
        <v>68</v>
      </c>
      <c r="Y13" s="65">
        <v>6</v>
      </c>
      <c r="Z13" s="65">
        <v>9</v>
      </c>
      <c r="AA13" s="65">
        <v>0</v>
      </c>
    </row>
    <row r="14" spans="1:27" x14ac:dyDescent="0.25">
      <c r="A14" t="s">
        <v>202</v>
      </c>
      <c r="B14" s="66">
        <v>102</v>
      </c>
      <c r="C14" s="30"/>
      <c r="D14" s="66">
        <v>69</v>
      </c>
      <c r="E14" s="30"/>
      <c r="F14" s="66">
        <v>29</v>
      </c>
      <c r="G14" s="30"/>
      <c r="H14" s="66">
        <v>7</v>
      </c>
      <c r="I14" s="30"/>
      <c r="J14" s="66">
        <v>10</v>
      </c>
      <c r="K14" s="30"/>
      <c r="L14" s="66">
        <v>115</v>
      </c>
      <c r="M14" s="30"/>
      <c r="N14" s="66">
        <v>104</v>
      </c>
      <c r="O14" s="30"/>
      <c r="P14" s="66">
        <v>110</v>
      </c>
      <c r="Q14" s="30"/>
      <c r="R14" s="66">
        <v>108</v>
      </c>
      <c r="S14" s="30"/>
      <c r="T14" s="66">
        <v>91</v>
      </c>
      <c r="U14" s="30"/>
      <c r="V14" s="66">
        <v>107</v>
      </c>
      <c r="W14" s="30"/>
      <c r="X14" s="66">
        <v>127</v>
      </c>
      <c r="Y14" s="65">
        <v>5</v>
      </c>
      <c r="Z14" s="65">
        <v>28</v>
      </c>
      <c r="AA14" s="65">
        <v>0</v>
      </c>
    </row>
    <row r="15" spans="1:27" ht="15.75" thickBot="1" x14ac:dyDescent="0.3">
      <c r="A15" t="s">
        <v>201</v>
      </c>
      <c r="B15" s="66">
        <v>130</v>
      </c>
      <c r="C15" s="30"/>
      <c r="D15" s="66">
        <v>90</v>
      </c>
      <c r="E15" s="30"/>
      <c r="F15" s="66">
        <v>39</v>
      </c>
      <c r="G15" s="30"/>
      <c r="H15" s="66">
        <v>5</v>
      </c>
      <c r="I15" s="30"/>
      <c r="J15" s="66">
        <v>6</v>
      </c>
      <c r="K15" s="30"/>
      <c r="L15" s="66">
        <v>142</v>
      </c>
      <c r="M15" s="30"/>
      <c r="N15" s="66">
        <v>125</v>
      </c>
      <c r="O15" s="30"/>
      <c r="P15" s="66">
        <v>132</v>
      </c>
      <c r="Q15" s="30"/>
      <c r="R15" s="66">
        <v>127</v>
      </c>
      <c r="S15" s="30"/>
      <c r="T15" s="66">
        <v>114</v>
      </c>
      <c r="U15" s="30"/>
      <c r="V15" s="66">
        <v>113</v>
      </c>
      <c r="W15" s="30"/>
      <c r="X15" s="66">
        <v>160</v>
      </c>
      <c r="Y15" s="65">
        <v>3</v>
      </c>
      <c r="Z15" s="65">
        <v>26</v>
      </c>
      <c r="AA15" s="65">
        <v>0</v>
      </c>
    </row>
    <row r="16" spans="1:27" s="4" customFormat="1" ht="15.75" thickBot="1" x14ac:dyDescent="0.3">
      <c r="A16" s="190" t="s">
        <v>4</v>
      </c>
      <c r="B16" s="6">
        <f>+SUM(B13:B15)</f>
        <v>291</v>
      </c>
      <c r="C16" s="64"/>
      <c r="D16" s="6">
        <f>+SUM(D13:D15)</f>
        <v>193</v>
      </c>
      <c r="E16" s="64"/>
      <c r="F16" s="6">
        <f>+SUM(F13:F15)</f>
        <v>86</v>
      </c>
      <c r="G16" s="64"/>
      <c r="H16" s="6">
        <f>+SUM(H13:H15)</f>
        <v>13</v>
      </c>
      <c r="I16" s="64"/>
      <c r="J16" s="6">
        <f>+SUM(J13:J15)</f>
        <v>23</v>
      </c>
      <c r="K16" s="64"/>
      <c r="L16" s="6">
        <f>+SUM(L13:L15)</f>
        <v>320</v>
      </c>
      <c r="M16" s="64"/>
      <c r="N16" s="6">
        <f>+SUM(N13:N15)</f>
        <v>287</v>
      </c>
      <c r="O16" s="64"/>
      <c r="P16" s="6">
        <f>+SUM(P13:P15)</f>
        <v>300</v>
      </c>
      <c r="Q16" s="64"/>
      <c r="R16" s="6">
        <f>+SUM(R13:R15)</f>
        <v>291</v>
      </c>
      <c r="S16" s="64"/>
      <c r="T16" s="6">
        <f>+SUM(T13:T15)</f>
        <v>258</v>
      </c>
      <c r="U16" s="64"/>
      <c r="V16" s="6">
        <f>+SUM(V13:V15)</f>
        <v>278</v>
      </c>
      <c r="W16" s="64"/>
      <c r="X16" s="6">
        <f>+SUM(X13:X15)</f>
        <v>355</v>
      </c>
      <c r="Y16" s="6">
        <f>+SUM(Y13:Y15)</f>
        <v>14</v>
      </c>
      <c r="Z16" s="6">
        <f>+SUM(Z13:Z15)</f>
        <v>63</v>
      </c>
      <c r="AA16" s="6">
        <f>+SUM(AA13:AA15)</f>
        <v>0</v>
      </c>
    </row>
    <row r="17" spans="1:22" s="30" customFormat="1" x14ac:dyDescent="0.25">
      <c r="A17" s="12" t="s">
        <v>3</v>
      </c>
      <c r="B17" s="67">
        <v>13</v>
      </c>
      <c r="D17" s="67">
        <v>11</v>
      </c>
      <c r="F17" s="67">
        <v>1</v>
      </c>
      <c r="H17" s="67">
        <v>0</v>
      </c>
      <c r="J17" s="67">
        <v>1</v>
      </c>
      <c r="L17" s="67">
        <v>12</v>
      </c>
      <c r="N17" s="67">
        <v>12</v>
      </c>
      <c r="P17" s="67">
        <v>12</v>
      </c>
      <c r="R17" s="67">
        <v>10</v>
      </c>
      <c r="T17" s="67">
        <v>10</v>
      </c>
      <c r="V17" s="67">
        <v>9</v>
      </c>
    </row>
    <row r="18" spans="1:22" s="110" customFormat="1" x14ac:dyDescent="0.25">
      <c r="A18" s="12" t="s">
        <v>2</v>
      </c>
      <c r="B18" s="121">
        <v>53</v>
      </c>
      <c r="D18" s="121">
        <v>37</v>
      </c>
      <c r="F18" s="121">
        <v>9</v>
      </c>
      <c r="H18" s="121">
        <v>2</v>
      </c>
      <c r="J18" s="121">
        <v>5</v>
      </c>
      <c r="L18" s="121">
        <v>55</v>
      </c>
      <c r="N18" s="121">
        <v>52</v>
      </c>
      <c r="P18" s="121">
        <v>53</v>
      </c>
      <c r="R18" s="121">
        <v>53</v>
      </c>
      <c r="T18" s="121">
        <v>47</v>
      </c>
      <c r="V18" s="121">
        <v>53</v>
      </c>
    </row>
    <row r="19" spans="1:22" s="110" customFormat="1" x14ac:dyDescent="0.25">
      <c r="A19" s="9" t="s">
        <v>65</v>
      </c>
      <c r="B19" s="121">
        <f>2</f>
        <v>2</v>
      </c>
      <c r="D19" s="121">
        <v>2</v>
      </c>
      <c r="F19" s="121">
        <v>0</v>
      </c>
      <c r="H19" s="198">
        <v>0</v>
      </c>
      <c r="J19" s="121">
        <v>0</v>
      </c>
      <c r="L19" s="121">
        <v>2</v>
      </c>
      <c r="N19" s="121">
        <v>2</v>
      </c>
      <c r="P19" s="121">
        <v>2</v>
      </c>
      <c r="R19" s="121">
        <f>2</f>
        <v>2</v>
      </c>
      <c r="T19" s="121">
        <f>2</f>
        <v>2</v>
      </c>
      <c r="V19" s="121">
        <f>2</f>
        <v>2</v>
      </c>
    </row>
    <row r="20" spans="1:22" s="110" customFormat="1" ht="15.75" thickBot="1" x14ac:dyDescent="0.3">
      <c r="A20" s="199" t="s">
        <v>304</v>
      </c>
      <c r="B20" s="122">
        <v>0</v>
      </c>
      <c r="D20" s="122">
        <v>0</v>
      </c>
      <c r="F20" s="122">
        <v>0</v>
      </c>
      <c r="H20" s="122">
        <v>0</v>
      </c>
      <c r="J20" s="122">
        <v>0</v>
      </c>
      <c r="L20" s="122">
        <v>0</v>
      </c>
      <c r="N20" s="122">
        <v>1</v>
      </c>
      <c r="P20" s="122">
        <v>1</v>
      </c>
      <c r="R20" s="122">
        <v>1</v>
      </c>
      <c r="T20" s="122">
        <v>1</v>
      </c>
      <c r="V20" s="122">
        <v>11</v>
      </c>
    </row>
    <row r="21" spans="1:22" s="4" customFormat="1" ht="15.75" thickBot="1" x14ac:dyDescent="0.3">
      <c r="A21" s="4" t="s">
        <v>0</v>
      </c>
      <c r="B21" s="195">
        <f>+SUM(B16:B20)</f>
        <v>359</v>
      </c>
      <c r="D21" s="6">
        <f>+SUM(D16:D20)</f>
        <v>243</v>
      </c>
      <c r="F21" s="6">
        <f>+SUM(F16:F20)</f>
        <v>96</v>
      </c>
      <c r="H21" s="6">
        <f>+SUM(H16:H20)</f>
        <v>15</v>
      </c>
      <c r="J21" s="6">
        <f>+SUM(J16:J20)</f>
        <v>29</v>
      </c>
      <c r="L21" s="6">
        <f>+SUM(L16:L20)</f>
        <v>389</v>
      </c>
      <c r="N21" s="6">
        <f>+SUM(N16:N20)</f>
        <v>354</v>
      </c>
      <c r="P21" s="6">
        <f>+SUM(P16:P20)</f>
        <v>368</v>
      </c>
      <c r="R21" s="6">
        <f>+SUM(R16:R20)</f>
        <v>357</v>
      </c>
      <c r="T21" s="6">
        <f>+SUM(T16:T20)</f>
        <v>318</v>
      </c>
      <c r="V21" s="6">
        <f>+SUM(V16:V20)</f>
        <v>353</v>
      </c>
    </row>
    <row r="31" spans="1:22" x14ac:dyDescent="0.25">
      <c r="B31" s="1"/>
    </row>
    <row r="32" spans="1:22" x14ac:dyDescent="0.25">
      <c r="B32" s="7"/>
    </row>
    <row r="33" spans="2:2" x14ac:dyDescent="0.25">
      <c r="B33" s="12"/>
    </row>
    <row r="34" spans="2:2" x14ac:dyDescent="0.25">
      <c r="B34" s="63"/>
    </row>
    <row r="35" spans="2:2" x14ac:dyDescent="0.25">
      <c r="B35" s="9"/>
    </row>
    <row r="36" spans="2:2" x14ac:dyDescent="0.25">
      <c r="B36" s="7"/>
    </row>
    <row r="39" spans="2:2" x14ac:dyDescent="0.25">
      <c r="B39" s="2"/>
    </row>
    <row r="45" spans="2:2" x14ac:dyDescent="0.25">
      <c r="B45" s="2"/>
    </row>
    <row r="48" spans="2:2" x14ac:dyDescent="0.25">
      <c r="B48" s="2"/>
    </row>
  </sheetData>
  <mergeCells count="25">
    <mergeCell ref="B21"/>
    <mergeCell ref="X11:X12"/>
    <mergeCell ref="Z11:Z12"/>
    <mergeCell ref="AA11:AA12"/>
    <mergeCell ref="R11:R12"/>
    <mergeCell ref="Y11:Y12"/>
    <mergeCell ref="T11:T12"/>
    <mergeCell ref="X8:AA10"/>
    <mergeCell ref="B11:B12"/>
    <mergeCell ref="D11:D12"/>
    <mergeCell ref="F11:F12"/>
    <mergeCell ref="H11:H12"/>
    <mergeCell ref="J11:J12"/>
    <mergeCell ref="L11:L12"/>
    <mergeCell ref="V2:V4"/>
    <mergeCell ref="R2:T4"/>
    <mergeCell ref="N11:N12"/>
    <mergeCell ref="P11:P12"/>
    <mergeCell ref="V11:V12"/>
    <mergeCell ref="B2:B4"/>
    <mergeCell ref="D2:J4"/>
    <mergeCell ref="L2:L4"/>
    <mergeCell ref="N2:P2"/>
    <mergeCell ref="N3:N4"/>
    <mergeCell ref="P3:P4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20" max="1048575" man="1"/>
  </col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52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6.85546875" bestFit="1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28515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5" width="12" customWidth="1"/>
  </cols>
  <sheetData>
    <row r="2" spans="1:25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9" t="str">
        <f>+'Lead Sheet (R)'!L2</f>
        <v>County Commissioner</v>
      </c>
      <c r="O2" s="140"/>
      <c r="P2" s="141"/>
      <c r="Q2" s="49"/>
      <c r="R2" s="150" t="s">
        <v>81</v>
      </c>
      <c r="T2" s="150" t="s">
        <v>80</v>
      </c>
    </row>
    <row r="3" spans="1:25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42" t="str">
        <f>+'Lead Sheet (R)'!L3:L4</f>
        <v>at-Large</v>
      </c>
      <c r="O3" s="87"/>
      <c r="P3" s="158" t="str">
        <f>+'Lead Sheet (R)'!N3:N4</f>
        <v>District 2</v>
      </c>
      <c r="Q3" s="49"/>
      <c r="R3" s="151"/>
      <c r="T3" s="151"/>
    </row>
    <row r="4" spans="1:25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45"/>
      <c r="O4" s="86"/>
      <c r="P4" s="159"/>
      <c r="Q4" s="49"/>
      <c r="R4" s="152"/>
      <c r="T4" s="152"/>
    </row>
    <row r="5" spans="1:25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53"/>
      <c r="O5" s="52"/>
      <c r="P5" s="84"/>
      <c r="Q5" s="49"/>
      <c r="R5" s="50"/>
    </row>
    <row r="6" spans="1:25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43"/>
      <c r="N6" s="44"/>
      <c r="O6" s="64"/>
      <c r="P6" s="44"/>
      <c r="Q6" s="43"/>
      <c r="R6" s="126"/>
      <c r="T6" s="123"/>
    </row>
    <row r="7" spans="1:25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P7" s="36" t="str">
        <f>+'Lead Sheet (R)'!N7</f>
        <v>Maureen</v>
      </c>
      <c r="Q7" s="35"/>
      <c r="R7" s="188" t="s">
        <v>286</v>
      </c>
      <c r="S7" s="91"/>
      <c r="T7" s="188" t="s">
        <v>287</v>
      </c>
    </row>
    <row r="8" spans="1:25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P8" s="36" t="str">
        <f>+'Lead Sheet (R)'!N8</f>
        <v>KERN</v>
      </c>
      <c r="Q8" s="35"/>
      <c r="R8" s="188" t="s">
        <v>151</v>
      </c>
      <c r="S8" s="91"/>
      <c r="T8" s="188" t="s">
        <v>288</v>
      </c>
      <c r="V8" s="139" t="s">
        <v>57</v>
      </c>
      <c r="W8" s="140"/>
      <c r="X8" s="140"/>
      <c r="Y8" s="141"/>
    </row>
    <row r="9" spans="1:25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5"/>
      <c r="N9" s="101"/>
      <c r="O9" s="102"/>
      <c r="P9" s="101"/>
      <c r="Q9" s="22"/>
      <c r="R9" s="125"/>
      <c r="T9" s="125"/>
      <c r="V9" s="142"/>
      <c r="W9" s="168"/>
      <c r="X9" s="168"/>
      <c r="Y9" s="144"/>
    </row>
    <row r="10" spans="1:25" ht="5.0999999999999996" customHeight="1" thickBot="1" x14ac:dyDescent="0.3">
      <c r="A10" s="30"/>
      <c r="B10" s="117"/>
      <c r="V10" s="169"/>
      <c r="W10" s="170"/>
      <c r="X10" s="170"/>
      <c r="Y10" s="171"/>
    </row>
    <row r="11" spans="1:25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N11" s="163" t="s">
        <v>73</v>
      </c>
      <c r="O11" s="118"/>
      <c r="P11" s="163" t="s">
        <v>73</v>
      </c>
      <c r="Q11" s="68"/>
      <c r="R11" s="163" t="s">
        <v>73</v>
      </c>
      <c r="S11" s="118"/>
      <c r="T11" s="163" t="s">
        <v>73</v>
      </c>
      <c r="V11" s="172" t="s">
        <v>45</v>
      </c>
      <c r="W11" s="174" t="s">
        <v>3</v>
      </c>
      <c r="X11" s="174" t="s">
        <v>2</v>
      </c>
      <c r="Y11" s="176" t="s">
        <v>72</v>
      </c>
    </row>
    <row r="12" spans="1:25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N12" s="164"/>
      <c r="O12" s="118"/>
      <c r="P12" s="164"/>
      <c r="Q12" s="68"/>
      <c r="R12" s="164"/>
      <c r="S12" s="118"/>
      <c r="T12" s="164"/>
      <c r="V12" s="173"/>
      <c r="W12" s="175"/>
      <c r="X12" s="175"/>
      <c r="Y12" s="177"/>
    </row>
    <row r="13" spans="1:25" x14ac:dyDescent="0.25">
      <c r="A13" t="s">
        <v>213</v>
      </c>
      <c r="B13" s="66">
        <v>40</v>
      </c>
      <c r="C13" s="30"/>
      <c r="D13" s="66">
        <v>24</v>
      </c>
      <c r="E13" s="30"/>
      <c r="F13" s="66">
        <v>17</v>
      </c>
      <c r="G13" s="30"/>
      <c r="H13" s="66">
        <v>0</v>
      </c>
      <c r="I13" s="30"/>
      <c r="J13" s="66">
        <v>3</v>
      </c>
      <c r="K13" s="30"/>
      <c r="L13" s="66">
        <v>45</v>
      </c>
      <c r="M13" s="30"/>
      <c r="N13" s="66">
        <v>41</v>
      </c>
      <c r="O13" s="30"/>
      <c r="P13" s="66">
        <v>40</v>
      </c>
      <c r="Q13" s="30"/>
      <c r="R13" s="66">
        <v>42</v>
      </c>
      <c r="S13" s="30"/>
      <c r="T13" s="66"/>
      <c r="U13" s="30"/>
      <c r="V13" s="66">
        <v>48</v>
      </c>
      <c r="W13" s="65">
        <v>4</v>
      </c>
      <c r="X13" s="65">
        <v>5</v>
      </c>
      <c r="Y13" s="65">
        <v>0</v>
      </c>
    </row>
    <row r="14" spans="1:25" x14ac:dyDescent="0.25">
      <c r="A14" t="s">
        <v>212</v>
      </c>
      <c r="B14" s="66">
        <v>35</v>
      </c>
      <c r="C14" s="30"/>
      <c r="D14" s="66">
        <v>27</v>
      </c>
      <c r="E14" s="30"/>
      <c r="F14" s="66">
        <v>8</v>
      </c>
      <c r="G14" s="30"/>
      <c r="H14" s="66">
        <v>0</v>
      </c>
      <c r="I14" s="30"/>
      <c r="J14" s="66">
        <v>2</v>
      </c>
      <c r="K14" s="30"/>
      <c r="L14" s="66">
        <v>35</v>
      </c>
      <c r="M14" s="30"/>
      <c r="N14" s="66">
        <v>35</v>
      </c>
      <c r="O14" s="30"/>
      <c r="P14" s="66">
        <v>33</v>
      </c>
      <c r="Q14" s="30"/>
      <c r="R14" s="66">
        <v>35</v>
      </c>
      <c r="S14" s="30"/>
      <c r="T14" s="66"/>
      <c r="U14" s="30"/>
      <c r="V14" s="66">
        <v>40</v>
      </c>
      <c r="W14" s="65">
        <v>5</v>
      </c>
      <c r="X14" s="65">
        <v>7</v>
      </c>
      <c r="Y14" s="65">
        <v>0</v>
      </c>
    </row>
    <row r="15" spans="1:25" x14ac:dyDescent="0.25">
      <c r="A15" t="s">
        <v>211</v>
      </c>
      <c r="B15" s="66">
        <v>32</v>
      </c>
      <c r="C15" s="30"/>
      <c r="D15" s="66">
        <v>28</v>
      </c>
      <c r="E15" s="30"/>
      <c r="F15" s="66">
        <v>4</v>
      </c>
      <c r="G15" s="30"/>
      <c r="H15" s="66">
        <v>1</v>
      </c>
      <c r="I15" s="30"/>
      <c r="J15" s="66">
        <v>2</v>
      </c>
      <c r="K15" s="30"/>
      <c r="L15" s="66">
        <v>35</v>
      </c>
      <c r="M15" s="30"/>
      <c r="N15" s="66">
        <v>33</v>
      </c>
      <c r="O15" s="30"/>
      <c r="P15" s="66">
        <v>33</v>
      </c>
      <c r="Q15" s="30"/>
      <c r="R15" s="66">
        <v>34</v>
      </c>
      <c r="S15" s="30"/>
      <c r="T15" s="66"/>
      <c r="U15" s="30"/>
      <c r="V15" s="66">
        <v>37</v>
      </c>
      <c r="W15" s="65">
        <v>6</v>
      </c>
      <c r="X15" s="65">
        <v>14</v>
      </c>
      <c r="Y15" s="65">
        <v>0</v>
      </c>
    </row>
    <row r="16" spans="1:25" x14ac:dyDescent="0.25">
      <c r="A16" t="s">
        <v>210</v>
      </c>
      <c r="B16" s="66">
        <v>28</v>
      </c>
      <c r="C16" s="30"/>
      <c r="D16" s="66">
        <v>15</v>
      </c>
      <c r="E16" s="30"/>
      <c r="F16" s="66">
        <v>6</v>
      </c>
      <c r="G16" s="30"/>
      <c r="H16" s="66">
        <v>1</v>
      </c>
      <c r="I16" s="30"/>
      <c r="J16" s="66">
        <v>3</v>
      </c>
      <c r="K16" s="30"/>
      <c r="L16" s="66">
        <v>30</v>
      </c>
      <c r="M16" s="30"/>
      <c r="N16" s="66">
        <v>25</v>
      </c>
      <c r="O16" s="30"/>
      <c r="P16" s="66">
        <v>26</v>
      </c>
      <c r="Q16" s="30"/>
      <c r="R16" s="66">
        <v>29</v>
      </c>
      <c r="S16" s="30"/>
      <c r="T16" s="66"/>
      <c r="U16" s="30"/>
      <c r="V16" s="66">
        <v>34</v>
      </c>
      <c r="W16" s="65">
        <v>3</v>
      </c>
      <c r="X16" s="65">
        <v>16</v>
      </c>
      <c r="Y16" s="65">
        <v>0</v>
      </c>
    </row>
    <row r="17" spans="1:25" x14ac:dyDescent="0.25">
      <c r="A17" t="s">
        <v>209</v>
      </c>
      <c r="B17" s="66">
        <v>31</v>
      </c>
      <c r="C17" s="30"/>
      <c r="D17" s="66">
        <v>16</v>
      </c>
      <c r="E17" s="30"/>
      <c r="F17" s="66">
        <v>11</v>
      </c>
      <c r="G17" s="30"/>
      <c r="H17" s="66">
        <v>2</v>
      </c>
      <c r="I17" s="30"/>
      <c r="J17" s="66">
        <v>2</v>
      </c>
      <c r="K17" s="30"/>
      <c r="L17" s="66">
        <v>32</v>
      </c>
      <c r="M17" s="30"/>
      <c r="N17" s="66">
        <v>30</v>
      </c>
      <c r="O17" s="30"/>
      <c r="P17" s="66">
        <v>31</v>
      </c>
      <c r="Q17" s="30"/>
      <c r="R17" s="66"/>
      <c r="S17" s="30"/>
      <c r="T17" s="66">
        <v>29</v>
      </c>
      <c r="U17" s="30"/>
      <c r="V17" s="66">
        <v>37</v>
      </c>
      <c r="W17" s="65">
        <v>4</v>
      </c>
      <c r="X17" s="65">
        <v>12</v>
      </c>
      <c r="Y17" s="65">
        <v>0</v>
      </c>
    </row>
    <row r="18" spans="1:25" x14ac:dyDescent="0.25">
      <c r="A18" t="s">
        <v>208</v>
      </c>
      <c r="B18" s="66">
        <v>40</v>
      </c>
      <c r="C18" s="30"/>
      <c r="D18" s="66">
        <v>27</v>
      </c>
      <c r="E18" s="30"/>
      <c r="F18" s="66">
        <v>13</v>
      </c>
      <c r="G18" s="30"/>
      <c r="H18" s="66">
        <v>0</v>
      </c>
      <c r="I18" s="30"/>
      <c r="J18" s="66">
        <v>2</v>
      </c>
      <c r="K18" s="30"/>
      <c r="L18" s="66">
        <v>41</v>
      </c>
      <c r="M18" s="30"/>
      <c r="N18" s="66">
        <v>40</v>
      </c>
      <c r="O18" s="30"/>
      <c r="P18" s="66">
        <v>39</v>
      </c>
      <c r="Q18" s="30"/>
      <c r="R18" s="66"/>
      <c r="S18" s="30"/>
      <c r="T18" s="66">
        <v>39</v>
      </c>
      <c r="U18" s="30"/>
      <c r="V18" s="66">
        <v>45</v>
      </c>
      <c r="W18" s="65">
        <v>3</v>
      </c>
      <c r="X18" s="65">
        <v>7</v>
      </c>
      <c r="Y18" s="65">
        <v>0</v>
      </c>
    </row>
    <row r="19" spans="1:25" x14ac:dyDescent="0.25">
      <c r="A19" t="s">
        <v>207</v>
      </c>
      <c r="B19" s="66">
        <v>38</v>
      </c>
      <c r="C19" s="30"/>
      <c r="D19" s="66">
        <v>31</v>
      </c>
      <c r="E19" s="30"/>
      <c r="F19" s="66">
        <v>9</v>
      </c>
      <c r="G19" s="30"/>
      <c r="H19" s="66">
        <v>1</v>
      </c>
      <c r="I19" s="30"/>
      <c r="J19" s="66">
        <v>3</v>
      </c>
      <c r="K19" s="30"/>
      <c r="L19" s="66">
        <v>43</v>
      </c>
      <c r="M19" s="30"/>
      <c r="N19" s="66">
        <v>44</v>
      </c>
      <c r="O19" s="30"/>
      <c r="P19" s="66">
        <v>41</v>
      </c>
      <c r="Q19" s="30"/>
      <c r="R19" s="66"/>
      <c r="S19" s="30"/>
      <c r="T19" s="66">
        <v>41</v>
      </c>
      <c r="U19" s="30"/>
      <c r="V19" s="66">
        <v>48</v>
      </c>
      <c r="W19" s="65">
        <v>1</v>
      </c>
      <c r="X19" s="65">
        <v>19</v>
      </c>
      <c r="Y19" s="65">
        <v>0</v>
      </c>
    </row>
    <row r="20" spans="1:25" ht="15.75" thickBot="1" x14ac:dyDescent="0.3">
      <c r="A20" t="s">
        <v>206</v>
      </c>
      <c r="B20" s="66">
        <v>30</v>
      </c>
      <c r="C20" s="30"/>
      <c r="D20" s="66">
        <v>17</v>
      </c>
      <c r="E20" s="30"/>
      <c r="F20" s="66">
        <v>8</v>
      </c>
      <c r="G20" s="30"/>
      <c r="H20" s="66">
        <v>0</v>
      </c>
      <c r="I20" s="30"/>
      <c r="J20" s="66">
        <v>5</v>
      </c>
      <c r="K20" s="30"/>
      <c r="L20" s="66">
        <v>35</v>
      </c>
      <c r="M20" s="30"/>
      <c r="N20" s="66">
        <v>32</v>
      </c>
      <c r="O20" s="30"/>
      <c r="P20" s="66">
        <v>32</v>
      </c>
      <c r="Q20" s="30"/>
      <c r="R20" s="66"/>
      <c r="S20" s="30"/>
      <c r="T20" s="66">
        <v>31</v>
      </c>
      <c r="U20" s="30"/>
      <c r="V20" s="66">
        <v>36</v>
      </c>
      <c r="W20" s="65">
        <v>1</v>
      </c>
      <c r="X20" s="65">
        <v>9</v>
      </c>
      <c r="Y20" s="65">
        <v>0</v>
      </c>
    </row>
    <row r="21" spans="1:25" s="4" customFormat="1" ht="15.75" thickBot="1" x14ac:dyDescent="0.3">
      <c r="A21" s="7" t="s">
        <v>4</v>
      </c>
      <c r="B21" s="6">
        <f>+SUM(B13:B20)</f>
        <v>274</v>
      </c>
      <c r="C21" s="64"/>
      <c r="D21" s="6">
        <f>+SUM(D13:D20)</f>
        <v>185</v>
      </c>
      <c r="E21" s="64"/>
      <c r="F21" s="6">
        <f>+SUM(F13:F20)</f>
        <v>76</v>
      </c>
      <c r="G21" s="64"/>
      <c r="H21" s="6">
        <f>+SUM(H13:H20)</f>
        <v>5</v>
      </c>
      <c r="I21" s="64"/>
      <c r="J21" s="6">
        <f>+SUM(J13:J20)</f>
        <v>22</v>
      </c>
      <c r="K21" s="64"/>
      <c r="L21" s="6">
        <f>+SUM(L13:L20)</f>
        <v>296</v>
      </c>
      <c r="M21" s="64"/>
      <c r="N21" s="6">
        <f>+SUM(N13:N20)</f>
        <v>280</v>
      </c>
      <c r="O21" s="64"/>
      <c r="P21" s="6">
        <f>+SUM(P13:P20)</f>
        <v>275</v>
      </c>
      <c r="Q21" s="64"/>
      <c r="R21" s="6">
        <f>+SUM(R13:R20)</f>
        <v>140</v>
      </c>
      <c r="S21" s="64"/>
      <c r="T21" s="6">
        <f>+SUM(T13:T20)</f>
        <v>140</v>
      </c>
      <c r="U21" s="64"/>
      <c r="V21" s="6">
        <f>+SUM(V13:V20)</f>
        <v>325</v>
      </c>
      <c r="W21" s="6">
        <f>+SUM(W13:W20)</f>
        <v>27</v>
      </c>
      <c r="X21" s="6">
        <f>+SUM(X13:X20)</f>
        <v>89</v>
      </c>
      <c r="Y21" s="6">
        <f>+SUM(Y13:Y20)</f>
        <v>0</v>
      </c>
    </row>
    <row r="22" spans="1:25" s="110" customFormat="1" x14ac:dyDescent="0.25">
      <c r="A22" s="12" t="s">
        <v>3</v>
      </c>
      <c r="B22" s="120">
        <v>23</v>
      </c>
      <c r="D22" s="120">
        <v>18</v>
      </c>
      <c r="F22" s="120">
        <v>5</v>
      </c>
      <c r="H22" s="120">
        <v>1</v>
      </c>
      <c r="J22" s="120">
        <v>1</v>
      </c>
      <c r="L22" s="120">
        <v>24</v>
      </c>
      <c r="N22" s="120">
        <v>24</v>
      </c>
      <c r="P22" s="120">
        <v>26</v>
      </c>
      <c r="R22" s="120">
        <v>17</v>
      </c>
      <c r="T22" s="120">
        <v>9</v>
      </c>
    </row>
    <row r="23" spans="1:25" s="110" customFormat="1" x14ac:dyDescent="0.25">
      <c r="A23" s="12" t="s">
        <v>2</v>
      </c>
      <c r="B23" s="121">
        <v>71</v>
      </c>
      <c r="D23" s="121">
        <v>65</v>
      </c>
      <c r="F23" s="121">
        <v>6</v>
      </c>
      <c r="H23" s="121">
        <v>2</v>
      </c>
      <c r="J23" s="121">
        <v>8</v>
      </c>
      <c r="L23" s="121">
        <v>84</v>
      </c>
      <c r="N23" s="121">
        <v>84</v>
      </c>
      <c r="P23" s="121">
        <v>83</v>
      </c>
      <c r="R23" s="193">
        <v>40</v>
      </c>
      <c r="T23" s="121">
        <v>43</v>
      </c>
    </row>
    <row r="24" spans="1:25" s="110" customFormat="1" ht="15.75" thickBot="1" x14ac:dyDescent="0.3">
      <c r="A24" s="9" t="s">
        <v>65</v>
      </c>
      <c r="B24" s="122">
        <v>1</v>
      </c>
      <c r="D24" s="122">
        <v>0</v>
      </c>
      <c r="F24" s="122">
        <v>0</v>
      </c>
      <c r="H24" s="122">
        <v>0</v>
      </c>
      <c r="J24" s="122">
        <v>1</v>
      </c>
      <c r="L24" s="122">
        <v>1</v>
      </c>
      <c r="N24" s="122">
        <v>1</v>
      </c>
      <c r="P24" s="122">
        <v>1</v>
      </c>
      <c r="R24" s="122">
        <v>0</v>
      </c>
      <c r="T24" s="122">
        <v>1</v>
      </c>
    </row>
    <row r="25" spans="1:25" s="4" customFormat="1" ht="15.75" thickBot="1" x14ac:dyDescent="0.3">
      <c r="A25" s="4" t="s">
        <v>0</v>
      </c>
      <c r="B25" s="195">
        <f>+SUM(B21:B24)</f>
        <v>369</v>
      </c>
      <c r="D25" s="6">
        <f>+SUM(D21:D24)</f>
        <v>268</v>
      </c>
      <c r="F25" s="6">
        <f>+SUM(F21:F24)</f>
        <v>87</v>
      </c>
      <c r="H25" s="6">
        <f>+SUM(H21:H24)</f>
        <v>8</v>
      </c>
      <c r="J25" s="6">
        <f>+SUM(J21:J24)</f>
        <v>32</v>
      </c>
      <c r="L25" s="6">
        <f>+SUM(L21:L24)</f>
        <v>405</v>
      </c>
      <c r="N25" s="6">
        <f>+SUM(N21:N24)</f>
        <v>389</v>
      </c>
      <c r="P25" s="6">
        <f>+SUM(P21:P24)</f>
        <v>385</v>
      </c>
      <c r="R25" s="6">
        <f>+SUM(R21:R24)</f>
        <v>197</v>
      </c>
      <c r="T25" s="6">
        <f>+SUM(T21:T24)</f>
        <v>193</v>
      </c>
    </row>
    <row r="35" spans="2:2" x14ac:dyDescent="0.25">
      <c r="B35" s="1"/>
    </row>
    <row r="36" spans="2:2" x14ac:dyDescent="0.25">
      <c r="B36" s="7"/>
    </row>
    <row r="37" spans="2:2" x14ac:dyDescent="0.25">
      <c r="B37" s="12"/>
    </row>
    <row r="38" spans="2:2" x14ac:dyDescent="0.25">
      <c r="B38" s="63"/>
    </row>
    <row r="39" spans="2:2" x14ac:dyDescent="0.25">
      <c r="B39" s="9"/>
    </row>
    <row r="40" spans="2:2" x14ac:dyDescent="0.25">
      <c r="B40" s="7"/>
    </row>
    <row r="43" spans="2:2" x14ac:dyDescent="0.25">
      <c r="B43" s="2"/>
    </row>
    <row r="49" spans="2:2" x14ac:dyDescent="0.25">
      <c r="B49" s="2"/>
    </row>
    <row r="52" spans="2:2" x14ac:dyDescent="0.25">
      <c r="B52" s="2"/>
    </row>
  </sheetData>
  <mergeCells count="24">
    <mergeCell ref="Y11:Y12"/>
    <mergeCell ref="T11:T12"/>
    <mergeCell ref="X11:X12"/>
    <mergeCell ref="B25"/>
    <mergeCell ref="V8:Y10"/>
    <mergeCell ref="B11:B12"/>
    <mergeCell ref="D11:D12"/>
    <mergeCell ref="F11:F12"/>
    <mergeCell ref="H11:H12"/>
    <mergeCell ref="J11:J12"/>
    <mergeCell ref="V11:V12"/>
    <mergeCell ref="W11:W12"/>
    <mergeCell ref="R11:R12"/>
    <mergeCell ref="L11:L12"/>
    <mergeCell ref="T2:T4"/>
    <mergeCell ref="N11:N12"/>
    <mergeCell ref="P11:P12"/>
    <mergeCell ref="R2:R4"/>
    <mergeCell ref="B2:B4"/>
    <mergeCell ref="D2:J4"/>
    <mergeCell ref="L2:L4"/>
    <mergeCell ref="N2:P2"/>
    <mergeCell ref="N3:N4"/>
    <mergeCell ref="P3:P4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20" max="1048575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52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9.5703125" bestFit="1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4.28515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7.42578125" customWidth="1"/>
    <col min="21" max="21" width="1.7109375" customWidth="1"/>
    <col min="22" max="22" width="13.28515625" customWidth="1"/>
    <col min="23" max="23" width="1.7109375" customWidth="1"/>
    <col min="24" max="24" width="13.28515625" customWidth="1"/>
    <col min="25" max="25" width="1.7109375" customWidth="1"/>
    <col min="26" max="29" width="12" customWidth="1"/>
  </cols>
  <sheetData>
    <row r="2" spans="1:29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9" t="str">
        <f>+'Lead Sheet (R)'!L2</f>
        <v>County Commissioner</v>
      </c>
      <c r="O2" s="140"/>
      <c r="P2" s="141"/>
      <c r="Q2" s="23"/>
      <c r="R2" s="165" t="s">
        <v>82</v>
      </c>
      <c r="T2" s="165" t="s">
        <v>289</v>
      </c>
      <c r="U2" s="51"/>
      <c r="V2" s="165" t="s">
        <v>81</v>
      </c>
      <c r="X2" s="165" t="s">
        <v>80</v>
      </c>
    </row>
    <row r="3" spans="1:29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42" t="str">
        <f>+'Lead Sheet (R)'!L3:L4</f>
        <v>at-Large</v>
      </c>
      <c r="O3" s="87"/>
      <c r="P3" s="158" t="str">
        <f>+'Lead Sheet (R)'!N3:N4</f>
        <v>District 2</v>
      </c>
      <c r="Q3" s="23"/>
      <c r="R3" s="166"/>
      <c r="T3" s="166"/>
      <c r="U3" s="51"/>
      <c r="V3" s="166"/>
      <c r="X3" s="166"/>
    </row>
    <row r="4" spans="1:29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45"/>
      <c r="O4" s="86"/>
      <c r="P4" s="159"/>
      <c r="Q4" s="23"/>
      <c r="R4" s="167"/>
      <c r="T4" s="167"/>
      <c r="U4" s="51"/>
      <c r="V4" s="167"/>
      <c r="X4" s="167"/>
    </row>
    <row r="5" spans="1:29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53"/>
      <c r="O5" s="52"/>
      <c r="P5" s="84"/>
      <c r="Q5" s="23"/>
      <c r="R5" s="50"/>
      <c r="U5" s="52"/>
      <c r="V5" s="50"/>
    </row>
    <row r="6" spans="1:29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43"/>
      <c r="N6" s="44"/>
      <c r="O6" s="64"/>
      <c r="P6" s="44"/>
      <c r="Q6" s="23"/>
      <c r="R6" s="126"/>
      <c r="T6" s="126"/>
      <c r="U6" s="64"/>
      <c r="V6" s="126"/>
      <c r="X6" s="126"/>
    </row>
    <row r="7" spans="1:29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P7" s="36" t="str">
        <f>+'Lead Sheet (R)'!N7</f>
        <v>Maureen</v>
      </c>
      <c r="Q7" s="35"/>
      <c r="R7" s="188" t="s">
        <v>240</v>
      </c>
      <c r="S7" s="91"/>
      <c r="T7" s="188" t="s">
        <v>240</v>
      </c>
      <c r="V7" s="188" t="s">
        <v>240</v>
      </c>
      <c r="W7" s="91"/>
      <c r="X7" s="188" t="s">
        <v>240</v>
      </c>
    </row>
    <row r="8" spans="1:29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P8" s="36" t="str">
        <f>+'Lead Sheet (R)'!N8</f>
        <v>KERN</v>
      </c>
      <c r="Q8" s="35"/>
      <c r="R8" s="188" t="s">
        <v>241</v>
      </c>
      <c r="S8" s="91"/>
      <c r="T8" s="188" t="s">
        <v>241</v>
      </c>
      <c r="V8" s="188" t="s">
        <v>241</v>
      </c>
      <c r="W8" s="91"/>
      <c r="X8" s="188" t="s">
        <v>241</v>
      </c>
      <c r="Z8" s="139" t="s">
        <v>57</v>
      </c>
      <c r="AA8" s="140"/>
      <c r="AB8" s="140"/>
      <c r="AC8" s="141"/>
    </row>
    <row r="9" spans="1:29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5"/>
      <c r="N9" s="101"/>
      <c r="O9" s="102"/>
      <c r="P9" s="101"/>
      <c r="Q9" s="22"/>
      <c r="R9" s="125"/>
      <c r="T9" s="125"/>
      <c r="U9" s="102"/>
      <c r="V9" s="125"/>
      <c r="X9" s="125"/>
      <c r="Z9" s="142"/>
      <c r="AA9" s="168"/>
      <c r="AB9" s="168"/>
      <c r="AC9" s="144"/>
    </row>
    <row r="10" spans="1:29" ht="5.0999999999999996" customHeight="1" thickBot="1" x14ac:dyDescent="0.3">
      <c r="A10" s="30"/>
      <c r="B10" s="117"/>
      <c r="Z10" s="169"/>
      <c r="AA10" s="170"/>
      <c r="AB10" s="170"/>
      <c r="AC10" s="171"/>
    </row>
    <row r="11" spans="1:29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N11" s="163" t="s">
        <v>73</v>
      </c>
      <c r="O11" s="118"/>
      <c r="P11" s="163" t="s">
        <v>73</v>
      </c>
      <c r="Q11" s="178"/>
      <c r="R11" s="163" t="s">
        <v>73</v>
      </c>
      <c r="S11" s="118"/>
      <c r="T11" s="163" t="s">
        <v>73</v>
      </c>
      <c r="V11" s="163" t="s">
        <v>73</v>
      </c>
      <c r="W11" s="118"/>
      <c r="X11" s="163" t="s">
        <v>73</v>
      </c>
      <c r="Z11" s="172" t="s">
        <v>45</v>
      </c>
      <c r="AA11" s="174" t="s">
        <v>3</v>
      </c>
      <c r="AB11" s="174" t="s">
        <v>2</v>
      </c>
      <c r="AC11" s="176" t="s">
        <v>72</v>
      </c>
    </row>
    <row r="12" spans="1:29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N12" s="164"/>
      <c r="O12" s="118"/>
      <c r="P12" s="164"/>
      <c r="Q12" s="178"/>
      <c r="R12" s="164"/>
      <c r="S12" s="118"/>
      <c r="T12" s="164"/>
      <c r="V12" s="164"/>
      <c r="W12" s="118"/>
      <c r="X12" s="164"/>
      <c r="Z12" s="173"/>
      <c r="AA12" s="175"/>
      <c r="AB12" s="175"/>
      <c r="AC12" s="177"/>
    </row>
    <row r="13" spans="1:29" x14ac:dyDescent="0.25">
      <c r="A13" t="s">
        <v>221</v>
      </c>
      <c r="B13" s="66">
        <v>13</v>
      </c>
      <c r="C13" s="30"/>
      <c r="D13" s="66">
        <v>8</v>
      </c>
      <c r="E13" s="30"/>
      <c r="F13" s="66">
        <v>2</v>
      </c>
      <c r="G13" s="30"/>
      <c r="H13" s="66">
        <v>1</v>
      </c>
      <c r="I13" s="30"/>
      <c r="J13" s="66">
        <v>1</v>
      </c>
      <c r="K13" s="30"/>
      <c r="L13" s="66">
        <v>12</v>
      </c>
      <c r="M13" s="30"/>
      <c r="N13" s="66">
        <v>12</v>
      </c>
      <c r="O13" s="30"/>
      <c r="P13" s="66">
        <v>13</v>
      </c>
      <c r="Q13" s="30"/>
      <c r="R13" s="66"/>
      <c r="S13" s="30"/>
      <c r="T13" s="66"/>
      <c r="U13" s="30"/>
      <c r="V13" s="66"/>
      <c r="W13" s="30"/>
      <c r="X13" s="66"/>
      <c r="Y13" s="30"/>
      <c r="Z13" s="66">
        <v>17</v>
      </c>
      <c r="AA13" s="65">
        <v>2</v>
      </c>
      <c r="AB13" s="65">
        <v>10</v>
      </c>
      <c r="AC13" s="65">
        <v>0</v>
      </c>
    </row>
    <row r="14" spans="1:29" x14ac:dyDescent="0.25">
      <c r="A14" t="s">
        <v>220</v>
      </c>
      <c r="B14" s="66">
        <v>11</v>
      </c>
      <c r="C14" s="30"/>
      <c r="D14" s="66">
        <v>10</v>
      </c>
      <c r="E14" s="30"/>
      <c r="F14" s="66">
        <v>1</v>
      </c>
      <c r="G14" s="30"/>
      <c r="H14" s="66">
        <v>1</v>
      </c>
      <c r="I14" s="30"/>
      <c r="J14" s="66">
        <v>1</v>
      </c>
      <c r="K14" s="30"/>
      <c r="L14" s="66">
        <v>13</v>
      </c>
      <c r="M14" s="30"/>
      <c r="N14" s="66">
        <v>15</v>
      </c>
      <c r="O14" s="30"/>
      <c r="P14" s="66">
        <v>12</v>
      </c>
      <c r="Q14" s="30"/>
      <c r="R14" s="66"/>
      <c r="S14" s="30"/>
      <c r="T14" s="66"/>
      <c r="U14" s="30"/>
      <c r="V14" s="66"/>
      <c r="W14" s="30"/>
      <c r="X14" s="66"/>
      <c r="Y14" s="30"/>
      <c r="Z14" s="66">
        <v>15</v>
      </c>
      <c r="AA14" s="65">
        <v>3</v>
      </c>
      <c r="AB14" s="65">
        <v>3</v>
      </c>
      <c r="AC14" s="65">
        <v>0</v>
      </c>
    </row>
    <row r="15" spans="1:29" x14ac:dyDescent="0.25">
      <c r="A15" t="s">
        <v>219</v>
      </c>
      <c r="B15" s="66">
        <v>11</v>
      </c>
      <c r="C15" s="30"/>
      <c r="D15" s="66">
        <v>9</v>
      </c>
      <c r="E15" s="30"/>
      <c r="F15" s="66">
        <v>2</v>
      </c>
      <c r="G15" s="30"/>
      <c r="H15" s="66">
        <v>0</v>
      </c>
      <c r="I15" s="30"/>
      <c r="J15" s="66">
        <v>1</v>
      </c>
      <c r="K15" s="30"/>
      <c r="L15" s="66">
        <v>13</v>
      </c>
      <c r="M15" s="30"/>
      <c r="N15" s="66">
        <v>12</v>
      </c>
      <c r="O15" s="30"/>
      <c r="P15" s="66">
        <v>10</v>
      </c>
      <c r="Q15" s="30"/>
      <c r="R15" s="66"/>
      <c r="S15" s="30"/>
      <c r="T15" s="66"/>
      <c r="U15" s="30"/>
      <c r="V15" s="66"/>
      <c r="W15" s="30"/>
      <c r="X15" s="66"/>
      <c r="Y15" s="30"/>
      <c r="Z15" s="66">
        <v>16</v>
      </c>
      <c r="AA15" s="65">
        <v>1</v>
      </c>
      <c r="AB15" s="65">
        <v>3</v>
      </c>
      <c r="AC15" s="65">
        <v>0</v>
      </c>
    </row>
    <row r="16" spans="1:29" x14ac:dyDescent="0.25">
      <c r="A16" t="s">
        <v>218</v>
      </c>
      <c r="B16" s="66">
        <v>7</v>
      </c>
      <c r="C16" s="30"/>
      <c r="D16" s="66">
        <v>1</v>
      </c>
      <c r="E16" s="30"/>
      <c r="F16" s="66">
        <v>3</v>
      </c>
      <c r="G16" s="30"/>
      <c r="H16" s="66">
        <v>1</v>
      </c>
      <c r="I16" s="30"/>
      <c r="J16" s="66">
        <v>4</v>
      </c>
      <c r="K16" s="30"/>
      <c r="L16" s="66">
        <v>9</v>
      </c>
      <c r="M16" s="30"/>
      <c r="N16" s="66">
        <v>8</v>
      </c>
      <c r="O16" s="30"/>
      <c r="P16" s="66">
        <v>8</v>
      </c>
      <c r="Q16" s="30"/>
      <c r="R16" s="66"/>
      <c r="S16" s="30"/>
      <c r="T16" s="66"/>
      <c r="U16" s="30"/>
      <c r="V16" s="66"/>
      <c r="W16" s="30"/>
      <c r="X16" s="66"/>
      <c r="Y16" s="30"/>
      <c r="Z16" s="66">
        <v>12</v>
      </c>
      <c r="AA16" s="65">
        <v>1</v>
      </c>
      <c r="AB16" s="65">
        <v>2</v>
      </c>
      <c r="AC16" s="65">
        <v>0</v>
      </c>
    </row>
    <row r="17" spans="1:29" x14ac:dyDescent="0.25">
      <c r="A17" t="s">
        <v>217</v>
      </c>
      <c r="B17" s="66">
        <v>5</v>
      </c>
      <c r="C17" s="30"/>
      <c r="D17" s="66">
        <v>4</v>
      </c>
      <c r="E17" s="30"/>
      <c r="F17" s="66">
        <v>3</v>
      </c>
      <c r="G17" s="30"/>
      <c r="H17" s="66">
        <v>0</v>
      </c>
      <c r="I17" s="30"/>
      <c r="J17" s="66">
        <v>0</v>
      </c>
      <c r="K17" s="30"/>
      <c r="L17" s="66">
        <v>4</v>
      </c>
      <c r="M17" s="30"/>
      <c r="N17" s="66">
        <v>4</v>
      </c>
      <c r="O17" s="30"/>
      <c r="P17" s="66">
        <v>5</v>
      </c>
      <c r="Q17" s="30"/>
      <c r="R17" s="66"/>
      <c r="S17" s="30"/>
      <c r="T17" s="66"/>
      <c r="U17" s="30"/>
      <c r="V17" s="66"/>
      <c r="W17" s="30"/>
      <c r="X17" s="66"/>
      <c r="Y17" s="30"/>
      <c r="Z17" s="66">
        <v>9</v>
      </c>
      <c r="AA17" s="65">
        <v>1</v>
      </c>
      <c r="AB17" s="65">
        <v>6</v>
      </c>
      <c r="AC17" s="65">
        <v>0</v>
      </c>
    </row>
    <row r="18" spans="1:29" x14ac:dyDescent="0.25">
      <c r="A18" t="s">
        <v>216</v>
      </c>
      <c r="B18" s="66">
        <v>2</v>
      </c>
      <c r="C18" s="30"/>
      <c r="D18" s="66">
        <v>1</v>
      </c>
      <c r="E18" s="30"/>
      <c r="F18" s="66">
        <v>1</v>
      </c>
      <c r="G18" s="30"/>
      <c r="H18" s="66">
        <v>0</v>
      </c>
      <c r="I18" s="30"/>
      <c r="J18" s="66">
        <v>0</v>
      </c>
      <c r="K18" s="30"/>
      <c r="L18" s="66">
        <v>3</v>
      </c>
      <c r="M18" s="30"/>
      <c r="N18" s="66">
        <v>3</v>
      </c>
      <c r="O18" s="30"/>
      <c r="P18" s="66">
        <v>2</v>
      </c>
      <c r="Q18" s="30"/>
      <c r="R18" s="66"/>
      <c r="S18" s="30"/>
      <c r="T18" s="66"/>
      <c r="U18" s="30"/>
      <c r="V18" s="66"/>
      <c r="W18" s="30"/>
      <c r="X18" s="66"/>
      <c r="Y18" s="30"/>
      <c r="Z18" s="66">
        <v>4</v>
      </c>
      <c r="AA18" s="65">
        <v>2</v>
      </c>
      <c r="AB18" s="65">
        <v>1</v>
      </c>
      <c r="AC18" s="65">
        <v>1</v>
      </c>
    </row>
    <row r="19" spans="1:29" x14ac:dyDescent="0.25">
      <c r="A19" t="s">
        <v>215</v>
      </c>
      <c r="B19" s="66">
        <v>7</v>
      </c>
      <c r="C19" s="30"/>
      <c r="D19" s="66">
        <v>5</v>
      </c>
      <c r="E19" s="30"/>
      <c r="F19" s="66">
        <v>0</v>
      </c>
      <c r="G19" s="30"/>
      <c r="H19" s="66">
        <v>1</v>
      </c>
      <c r="I19" s="30"/>
      <c r="J19" s="66">
        <v>2</v>
      </c>
      <c r="K19" s="30"/>
      <c r="L19" s="66">
        <v>9</v>
      </c>
      <c r="M19" s="30"/>
      <c r="N19" s="66">
        <v>8</v>
      </c>
      <c r="O19" s="30"/>
      <c r="P19" s="66">
        <v>10</v>
      </c>
      <c r="Q19" s="30"/>
      <c r="R19" s="66"/>
      <c r="S19" s="30"/>
      <c r="T19" s="66"/>
      <c r="U19" s="30"/>
      <c r="V19" s="66"/>
      <c r="W19" s="30"/>
      <c r="X19" s="66"/>
      <c r="Y19" s="30"/>
      <c r="Z19" s="66">
        <v>11</v>
      </c>
      <c r="AA19" s="65">
        <v>0</v>
      </c>
      <c r="AB19" s="65">
        <v>3</v>
      </c>
      <c r="AC19" s="65">
        <v>0</v>
      </c>
    </row>
    <row r="20" spans="1:29" ht="15.75" thickBot="1" x14ac:dyDescent="0.3">
      <c r="A20" t="s">
        <v>214</v>
      </c>
      <c r="B20" s="66">
        <v>8</v>
      </c>
      <c r="C20" s="30"/>
      <c r="D20" s="66">
        <v>4</v>
      </c>
      <c r="E20" s="30"/>
      <c r="F20" s="66">
        <v>4</v>
      </c>
      <c r="G20" s="30"/>
      <c r="H20" s="66">
        <v>1</v>
      </c>
      <c r="I20" s="30"/>
      <c r="J20" s="66">
        <v>2</v>
      </c>
      <c r="K20" s="30"/>
      <c r="L20" s="66">
        <v>10</v>
      </c>
      <c r="M20" s="30"/>
      <c r="N20" s="66">
        <v>9</v>
      </c>
      <c r="O20" s="30"/>
      <c r="P20" s="66">
        <v>9</v>
      </c>
      <c r="Q20" s="30"/>
      <c r="R20" s="66"/>
      <c r="S20" s="30"/>
      <c r="T20" s="66"/>
      <c r="U20" s="30"/>
      <c r="V20" s="66"/>
      <c r="W20" s="30"/>
      <c r="X20" s="66"/>
      <c r="Y20" s="30"/>
      <c r="Z20" s="66">
        <v>13</v>
      </c>
      <c r="AA20" s="65">
        <v>0</v>
      </c>
      <c r="AB20" s="65">
        <v>7</v>
      </c>
      <c r="AC20" s="65">
        <v>0</v>
      </c>
    </row>
    <row r="21" spans="1:29" s="4" customFormat="1" ht="15.75" thickBot="1" x14ac:dyDescent="0.3">
      <c r="A21" s="7" t="s">
        <v>4</v>
      </c>
      <c r="B21" s="6">
        <f>+SUM(B13:B20)</f>
        <v>64</v>
      </c>
      <c r="C21" s="64"/>
      <c r="D21" s="6">
        <f>+SUM(D13:D20)</f>
        <v>42</v>
      </c>
      <c r="E21" s="64"/>
      <c r="F21" s="6">
        <f>+SUM(F13:F20)</f>
        <v>16</v>
      </c>
      <c r="G21" s="64"/>
      <c r="H21" s="6">
        <f>+SUM(H13:H20)</f>
        <v>5</v>
      </c>
      <c r="I21" s="64"/>
      <c r="J21" s="6">
        <f>+SUM(J13:J20)</f>
        <v>11</v>
      </c>
      <c r="K21" s="64"/>
      <c r="L21" s="6">
        <f>+SUM(L13:L20)</f>
        <v>73</v>
      </c>
      <c r="M21" s="64"/>
      <c r="N21" s="6">
        <f>+SUM(N13:N20)</f>
        <v>71</v>
      </c>
      <c r="O21" s="64"/>
      <c r="P21" s="6">
        <f>+SUM(P13:P20)</f>
        <v>69</v>
      </c>
      <c r="Q21" s="64"/>
      <c r="R21" s="6">
        <f>+SUM(R13:R20)</f>
        <v>0</v>
      </c>
      <c r="S21" s="64"/>
      <c r="T21" s="6">
        <f>+SUM(T13:T20)</f>
        <v>0</v>
      </c>
      <c r="U21" s="64"/>
      <c r="V21" s="6">
        <f>+SUM(V13:V20)</f>
        <v>0</v>
      </c>
      <c r="W21" s="64"/>
      <c r="X21" s="6">
        <f>+SUM(X13:X20)</f>
        <v>0</v>
      </c>
      <c r="Y21" s="64"/>
      <c r="Z21" s="6">
        <f>+SUM(Z13:Z20)</f>
        <v>97</v>
      </c>
      <c r="AA21" s="6">
        <f>+SUM(AA13:AA20)</f>
        <v>10</v>
      </c>
      <c r="AB21" s="6">
        <f>+SUM(AB13:AB20)</f>
        <v>35</v>
      </c>
      <c r="AC21" s="6">
        <f>+SUM(AC13:AC20)</f>
        <v>1</v>
      </c>
    </row>
    <row r="22" spans="1:29" s="110" customFormat="1" x14ac:dyDescent="0.25">
      <c r="A22" s="12" t="s">
        <v>3</v>
      </c>
      <c r="B22" s="120">
        <v>8</v>
      </c>
      <c r="D22" s="120">
        <v>3</v>
      </c>
      <c r="F22" s="120">
        <v>3</v>
      </c>
      <c r="H22" s="120">
        <v>1</v>
      </c>
      <c r="J22" s="120">
        <v>2</v>
      </c>
      <c r="L22" s="120">
        <v>8</v>
      </c>
      <c r="N22" s="120">
        <v>6</v>
      </c>
      <c r="P22" s="120">
        <v>7</v>
      </c>
      <c r="R22" s="120"/>
      <c r="T22" s="120"/>
      <c r="V22" s="120"/>
      <c r="X22" s="120"/>
    </row>
    <row r="23" spans="1:29" s="110" customFormat="1" x14ac:dyDescent="0.25">
      <c r="A23" s="12" t="s">
        <v>2</v>
      </c>
      <c r="B23" s="121">
        <v>29</v>
      </c>
      <c r="D23" s="121">
        <v>18</v>
      </c>
      <c r="F23" s="121">
        <v>6</v>
      </c>
      <c r="H23" s="121">
        <v>0</v>
      </c>
      <c r="J23" s="121">
        <v>7</v>
      </c>
      <c r="L23" s="121">
        <v>33</v>
      </c>
      <c r="N23" s="121">
        <v>28</v>
      </c>
      <c r="P23" s="121">
        <v>25</v>
      </c>
      <c r="R23" s="121"/>
      <c r="T23" s="121"/>
      <c r="V23" s="193"/>
      <c r="X23" s="121"/>
    </row>
    <row r="24" spans="1:29" s="110" customFormat="1" ht="15.75" thickBot="1" x14ac:dyDescent="0.3">
      <c r="A24" s="9" t="s">
        <v>65</v>
      </c>
      <c r="B24" s="122">
        <v>2</v>
      </c>
      <c r="D24" s="122">
        <v>0</v>
      </c>
      <c r="F24" s="122">
        <v>0</v>
      </c>
      <c r="H24" s="122">
        <v>0</v>
      </c>
      <c r="J24" s="122">
        <v>1</v>
      </c>
      <c r="L24" s="122">
        <v>2</v>
      </c>
      <c r="N24" s="122">
        <v>2</v>
      </c>
      <c r="P24" s="122">
        <v>2</v>
      </c>
      <c r="R24" s="122"/>
      <c r="T24" s="122"/>
      <c r="V24" s="122"/>
      <c r="X24" s="122"/>
    </row>
    <row r="25" spans="1:29" s="4" customFormat="1" ht="15.75" thickBot="1" x14ac:dyDescent="0.3">
      <c r="A25" s="4" t="s">
        <v>0</v>
      </c>
      <c r="B25" s="195">
        <f>+SUM(B21:B24)</f>
        <v>103</v>
      </c>
      <c r="D25" s="6">
        <f>+SUM(D21:D24)</f>
        <v>63</v>
      </c>
      <c r="F25" s="6">
        <f>+SUM(F21:F24)</f>
        <v>25</v>
      </c>
      <c r="H25" s="6">
        <f>+SUM(H21:H24)</f>
        <v>6</v>
      </c>
      <c r="J25" s="6">
        <f>+SUM(J21:J24)</f>
        <v>21</v>
      </c>
      <c r="L25" s="6">
        <f>+SUM(L21:L24)</f>
        <v>116</v>
      </c>
      <c r="N25" s="6">
        <f>+SUM(N21:N24)</f>
        <v>107</v>
      </c>
      <c r="P25" s="6">
        <f>+SUM(P21:P24)</f>
        <v>103</v>
      </c>
      <c r="R25" s="6">
        <f>+SUM(R21:R24)</f>
        <v>0</v>
      </c>
      <c r="T25" s="6">
        <f>+SUM(T21:T24)</f>
        <v>0</v>
      </c>
      <c r="V25" s="6">
        <f>+SUM(V21:V24)</f>
        <v>0</v>
      </c>
      <c r="X25" s="6">
        <f>+SUM(X21:X24)</f>
        <v>0</v>
      </c>
    </row>
    <row r="35" spans="2:2" x14ac:dyDescent="0.25">
      <c r="B35" s="1"/>
    </row>
    <row r="36" spans="2:2" x14ac:dyDescent="0.25">
      <c r="B36" s="7"/>
    </row>
    <row r="37" spans="2:2" x14ac:dyDescent="0.25">
      <c r="B37" s="12"/>
    </row>
    <row r="38" spans="2:2" x14ac:dyDescent="0.25">
      <c r="B38" s="63"/>
    </row>
    <row r="39" spans="2:2" x14ac:dyDescent="0.25">
      <c r="B39" s="9"/>
    </row>
    <row r="40" spans="2:2" x14ac:dyDescent="0.25">
      <c r="B40" s="7"/>
    </row>
    <row r="43" spans="2:2" x14ac:dyDescent="0.25">
      <c r="B43" s="2"/>
    </row>
    <row r="49" spans="2:2" x14ac:dyDescent="0.25">
      <c r="B49" s="2"/>
    </row>
    <row r="52" spans="2:2" x14ac:dyDescent="0.25">
      <c r="B52" s="2"/>
    </row>
  </sheetData>
  <mergeCells count="29">
    <mergeCell ref="X2:X4"/>
    <mergeCell ref="V11:V12"/>
    <mergeCell ref="X11:X12"/>
    <mergeCell ref="V2:V4"/>
    <mergeCell ref="H11:H12"/>
    <mergeCell ref="T11:T12"/>
    <mergeCell ref="B25"/>
    <mergeCell ref="B11:B12"/>
    <mergeCell ref="D11:D12"/>
    <mergeCell ref="F11:F12"/>
    <mergeCell ref="P11:P12"/>
    <mergeCell ref="Z8:AC10"/>
    <mergeCell ref="Z11:Z12"/>
    <mergeCell ref="AA11:AA12"/>
    <mergeCell ref="AB11:AB12"/>
    <mergeCell ref="AC11:AC12"/>
    <mergeCell ref="R2:R4"/>
    <mergeCell ref="T2:T4"/>
    <mergeCell ref="J11:J12"/>
    <mergeCell ref="L11:L12"/>
    <mergeCell ref="N11:N12"/>
    <mergeCell ref="R11:R12"/>
    <mergeCell ref="Q11:Q12"/>
    <mergeCell ref="B2:B4"/>
    <mergeCell ref="D2:J4"/>
    <mergeCell ref="L2:L4"/>
    <mergeCell ref="N2:P2"/>
    <mergeCell ref="N3:N4"/>
    <mergeCell ref="P3:P4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20" max="1048575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46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20.5703125" bestFit="1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28515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5" width="12" customWidth="1"/>
  </cols>
  <sheetData>
    <row r="2" spans="1:25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6" t="str">
        <f>+'[1]Lead Sheet (R)'!$L$2</f>
        <v>County Commissioner</v>
      </c>
      <c r="O2" s="51"/>
      <c r="P2" s="150" t="s">
        <v>289</v>
      </c>
      <c r="R2" s="150" t="s">
        <v>81</v>
      </c>
      <c r="T2" s="150" t="s">
        <v>80</v>
      </c>
    </row>
    <row r="3" spans="1:25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37"/>
      <c r="O3" s="51"/>
      <c r="P3" s="151"/>
      <c r="R3" s="151"/>
      <c r="T3" s="151"/>
    </row>
    <row r="4" spans="1:25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28" t="str">
        <f>+'[1]Lead Sheet (R)'!$L$3</f>
        <v>at-Large</v>
      </c>
      <c r="O4" s="51"/>
      <c r="P4" s="152"/>
      <c r="R4" s="152"/>
      <c r="T4" s="152"/>
    </row>
    <row r="5" spans="1:25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23"/>
      <c r="N5" s="53"/>
      <c r="O5" s="52"/>
      <c r="P5" s="50"/>
      <c r="R5" s="50"/>
    </row>
    <row r="6" spans="1:25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23"/>
      <c r="N6" s="44"/>
      <c r="O6" s="64"/>
      <c r="P6" s="126"/>
      <c r="R6" s="126"/>
      <c r="T6" s="123"/>
    </row>
    <row r="7" spans="1:25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P7" s="188" t="s">
        <v>290</v>
      </c>
      <c r="Q7" s="91"/>
      <c r="R7" s="188" t="s">
        <v>292</v>
      </c>
      <c r="S7" s="91"/>
      <c r="T7" s="188" t="s">
        <v>294</v>
      </c>
    </row>
    <row r="8" spans="1:25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P8" s="188" t="s">
        <v>291</v>
      </c>
      <c r="Q8" s="91"/>
      <c r="R8" s="188" t="s">
        <v>293</v>
      </c>
      <c r="S8" s="91"/>
      <c r="T8" s="188" t="s">
        <v>295</v>
      </c>
      <c r="V8" s="139" t="s">
        <v>57</v>
      </c>
      <c r="W8" s="140"/>
      <c r="X8" s="140"/>
      <c r="Y8" s="141"/>
    </row>
    <row r="9" spans="1:25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102"/>
      <c r="P9" s="125"/>
      <c r="R9" s="125"/>
      <c r="T9" s="125"/>
      <c r="V9" s="142"/>
      <c r="W9" s="168"/>
      <c r="X9" s="168"/>
      <c r="Y9" s="144"/>
    </row>
    <row r="10" spans="1:25" ht="5.0999999999999996" customHeight="1" thickBot="1" x14ac:dyDescent="0.3">
      <c r="A10" s="30"/>
      <c r="B10" s="117"/>
      <c r="V10" s="169"/>
      <c r="W10" s="170"/>
      <c r="X10" s="170"/>
      <c r="Y10" s="171"/>
    </row>
    <row r="11" spans="1:25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N11" s="163" t="s">
        <v>73</v>
      </c>
      <c r="P11" s="163" t="s">
        <v>73</v>
      </c>
      <c r="Q11" s="118"/>
      <c r="R11" s="163" t="s">
        <v>73</v>
      </c>
      <c r="T11" s="163" t="s">
        <v>73</v>
      </c>
      <c r="V11" s="172" t="s">
        <v>45</v>
      </c>
      <c r="W11" s="174" t="s">
        <v>3</v>
      </c>
      <c r="X11" s="174" t="s">
        <v>2</v>
      </c>
      <c r="Y11" s="176" t="s">
        <v>72</v>
      </c>
    </row>
    <row r="12" spans="1:25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N12" s="164"/>
      <c r="P12" s="164"/>
      <c r="Q12" s="118"/>
      <c r="R12" s="164"/>
      <c r="T12" s="164"/>
      <c r="V12" s="173"/>
      <c r="W12" s="175"/>
      <c r="X12" s="175"/>
      <c r="Y12" s="177"/>
    </row>
    <row r="13" spans="1:25" x14ac:dyDescent="0.25">
      <c r="A13" t="s">
        <v>223</v>
      </c>
      <c r="B13" s="66">
        <v>33</v>
      </c>
      <c r="C13" s="30"/>
      <c r="D13" s="66">
        <v>25</v>
      </c>
      <c r="E13" s="30"/>
      <c r="F13" s="66">
        <v>7</v>
      </c>
      <c r="G13" s="30"/>
      <c r="H13" s="66">
        <v>1</v>
      </c>
      <c r="I13" s="30"/>
      <c r="J13" s="66">
        <v>3</v>
      </c>
      <c r="K13" s="30"/>
      <c r="L13" s="66">
        <v>36</v>
      </c>
      <c r="M13" s="30"/>
      <c r="N13" s="66">
        <v>35</v>
      </c>
      <c r="O13" s="30"/>
      <c r="P13" s="66">
        <v>35</v>
      </c>
      <c r="Q13" s="30"/>
      <c r="R13" s="66">
        <v>36</v>
      </c>
      <c r="S13" s="30"/>
      <c r="T13" s="66"/>
      <c r="U13" s="30"/>
      <c r="V13" s="66">
        <v>38</v>
      </c>
      <c r="W13" s="66">
        <v>5</v>
      </c>
      <c r="X13" s="66">
        <v>12</v>
      </c>
      <c r="Y13" s="96">
        <v>1</v>
      </c>
    </row>
    <row r="14" spans="1:25" ht="15.75" thickBot="1" x14ac:dyDescent="0.3">
      <c r="A14" t="s">
        <v>222</v>
      </c>
      <c r="B14" s="66">
        <v>70</v>
      </c>
      <c r="C14" s="30"/>
      <c r="D14" s="66">
        <v>49</v>
      </c>
      <c r="E14" s="30"/>
      <c r="F14" s="66">
        <v>17</v>
      </c>
      <c r="G14" s="30"/>
      <c r="H14" s="66">
        <v>2</v>
      </c>
      <c r="I14" s="30"/>
      <c r="J14" s="66">
        <v>5</v>
      </c>
      <c r="K14" s="30"/>
      <c r="L14" s="66">
        <v>73</v>
      </c>
      <c r="M14" s="30"/>
      <c r="N14" s="66">
        <v>65</v>
      </c>
      <c r="O14" s="30"/>
      <c r="P14" s="66">
        <v>76</v>
      </c>
      <c r="Q14" s="30"/>
      <c r="R14" s="66"/>
      <c r="S14" s="30"/>
      <c r="T14" s="66">
        <v>70</v>
      </c>
      <c r="U14" s="30"/>
      <c r="V14" s="66">
        <v>80</v>
      </c>
      <c r="W14" s="66">
        <v>2</v>
      </c>
      <c r="X14" s="66">
        <v>2</v>
      </c>
      <c r="Y14" s="96">
        <v>0</v>
      </c>
    </row>
    <row r="15" spans="1:25" s="4" customFormat="1" ht="15.75" thickBot="1" x14ac:dyDescent="0.3">
      <c r="A15" s="7" t="s">
        <v>4</v>
      </c>
      <c r="B15" s="6">
        <f>+SUM(B13:B14)</f>
        <v>103</v>
      </c>
      <c r="C15" s="64"/>
      <c r="D15" s="6">
        <f>+SUM(D13:D14)</f>
        <v>74</v>
      </c>
      <c r="E15" s="64"/>
      <c r="F15" s="6">
        <f>+SUM(F13:F14)</f>
        <v>24</v>
      </c>
      <c r="G15" s="64"/>
      <c r="H15" s="6">
        <f>+SUM(H13:H14)</f>
        <v>3</v>
      </c>
      <c r="I15" s="64"/>
      <c r="J15" s="6">
        <f>+SUM(J13:J14)</f>
        <v>8</v>
      </c>
      <c r="K15" s="64"/>
      <c r="L15" s="6">
        <f>+SUM(L13:L14)</f>
        <v>109</v>
      </c>
      <c r="M15" s="64"/>
      <c r="N15" s="6">
        <f>+SUM(N13:N14)</f>
        <v>100</v>
      </c>
      <c r="O15" s="64"/>
      <c r="P15" s="6">
        <f>+SUM(P13:P14)</f>
        <v>111</v>
      </c>
      <c r="Q15" s="64"/>
      <c r="R15" s="6">
        <f>+SUM(R13:R14)</f>
        <v>36</v>
      </c>
      <c r="S15" s="64"/>
      <c r="T15" s="6">
        <f>+SUM(T13:T14)</f>
        <v>70</v>
      </c>
      <c r="U15" s="64"/>
      <c r="V15" s="6">
        <f>+SUM(V13:V14)</f>
        <v>118</v>
      </c>
      <c r="W15" s="6">
        <f>+SUM(W13:W14)</f>
        <v>7</v>
      </c>
      <c r="X15" s="6">
        <f>+SUM(X13:X14)</f>
        <v>14</v>
      </c>
      <c r="Y15" s="6">
        <f>+SUM(Y13:Y14)</f>
        <v>1</v>
      </c>
    </row>
    <row r="16" spans="1:25" s="110" customFormat="1" x14ac:dyDescent="0.25">
      <c r="A16" s="12" t="s">
        <v>3</v>
      </c>
      <c r="B16" s="120">
        <v>7</v>
      </c>
      <c r="D16" s="120">
        <v>5</v>
      </c>
      <c r="F16" s="120">
        <v>0</v>
      </c>
      <c r="H16" s="120">
        <v>1</v>
      </c>
      <c r="J16" s="120">
        <v>0</v>
      </c>
      <c r="L16" s="120">
        <v>6</v>
      </c>
      <c r="N16" s="120">
        <v>5</v>
      </c>
      <c r="P16" s="120">
        <v>2</v>
      </c>
      <c r="R16" s="120">
        <v>2</v>
      </c>
      <c r="T16" s="120">
        <v>1</v>
      </c>
    </row>
    <row r="17" spans="1:20" s="110" customFormat="1" x14ac:dyDescent="0.25">
      <c r="A17" s="12" t="s">
        <v>2</v>
      </c>
      <c r="B17" s="121">
        <v>10</v>
      </c>
      <c r="D17" s="121">
        <v>9</v>
      </c>
      <c r="F17" s="121">
        <v>0</v>
      </c>
      <c r="H17" s="121">
        <v>0</v>
      </c>
      <c r="J17" s="121">
        <v>1</v>
      </c>
      <c r="L17" s="121">
        <v>10</v>
      </c>
      <c r="N17" s="121">
        <v>10</v>
      </c>
      <c r="P17" s="193">
        <v>11</v>
      </c>
      <c r="R17" s="193">
        <v>10</v>
      </c>
      <c r="T17" s="121">
        <v>2</v>
      </c>
    </row>
    <row r="18" spans="1:20" s="110" customFormat="1" ht="15.75" thickBot="1" x14ac:dyDescent="0.3">
      <c r="A18" s="9" t="s">
        <v>65</v>
      </c>
      <c r="B18" s="122">
        <v>0</v>
      </c>
      <c r="D18" s="122">
        <v>1</v>
      </c>
      <c r="F18" s="122">
        <v>0</v>
      </c>
      <c r="H18" s="122">
        <v>0</v>
      </c>
      <c r="J18" s="122">
        <v>0</v>
      </c>
      <c r="L18" s="122">
        <v>1</v>
      </c>
      <c r="N18" s="122">
        <v>1</v>
      </c>
      <c r="P18" s="122">
        <v>1</v>
      </c>
      <c r="R18" s="122">
        <v>1</v>
      </c>
      <c r="T18" s="122">
        <v>0</v>
      </c>
    </row>
    <row r="19" spans="1:20" s="4" customFormat="1" ht="15.75" thickBot="1" x14ac:dyDescent="0.3">
      <c r="A19" s="4" t="s">
        <v>0</v>
      </c>
      <c r="B19" s="195">
        <f>+SUM(B15:B18)</f>
        <v>120</v>
      </c>
      <c r="D19" s="6">
        <f>+SUM(D15:D18)</f>
        <v>89</v>
      </c>
      <c r="F19" s="6">
        <f>+SUM(F15:F18)</f>
        <v>24</v>
      </c>
      <c r="H19" s="6">
        <f>+SUM(H15:H18)</f>
        <v>4</v>
      </c>
      <c r="J19" s="6">
        <f>+SUM(J15:J18)</f>
        <v>9</v>
      </c>
      <c r="L19" s="6">
        <f>+SUM(L15:L18)</f>
        <v>126</v>
      </c>
      <c r="N19" s="6">
        <f>+SUM(N15:N18)</f>
        <v>116</v>
      </c>
      <c r="P19" s="6">
        <f>+SUM(P15:P18)</f>
        <v>125</v>
      </c>
      <c r="R19" s="6">
        <f>+SUM(R15:R18)</f>
        <v>49</v>
      </c>
      <c r="T19" s="6">
        <f>+SUM(T15:T18)</f>
        <v>73</v>
      </c>
    </row>
    <row r="29" spans="1:20" x14ac:dyDescent="0.25">
      <c r="B29" s="1"/>
    </row>
    <row r="30" spans="1:20" x14ac:dyDescent="0.25">
      <c r="B30" s="7"/>
    </row>
    <row r="31" spans="1:20" x14ac:dyDescent="0.25">
      <c r="B31" s="12"/>
    </row>
    <row r="32" spans="1:20" x14ac:dyDescent="0.25">
      <c r="B32" s="63"/>
    </row>
    <row r="33" spans="2:2" x14ac:dyDescent="0.25">
      <c r="B33" s="9"/>
    </row>
    <row r="34" spans="2:2" x14ac:dyDescent="0.25">
      <c r="B34" s="7"/>
    </row>
    <row r="37" spans="2:2" x14ac:dyDescent="0.25">
      <c r="B37" s="2"/>
    </row>
    <row r="43" spans="2:2" x14ac:dyDescent="0.25">
      <c r="B43" s="2"/>
    </row>
    <row r="46" spans="2:2" x14ac:dyDescent="0.25">
      <c r="B46" s="2"/>
    </row>
  </sheetData>
  <mergeCells count="23">
    <mergeCell ref="W11:W12"/>
    <mergeCell ref="X11:X12"/>
    <mergeCell ref="Y11:Y12"/>
    <mergeCell ref="V11:V12"/>
    <mergeCell ref="B19"/>
    <mergeCell ref="V8:Y10"/>
    <mergeCell ref="B11:B12"/>
    <mergeCell ref="D11:D12"/>
    <mergeCell ref="F11:F12"/>
    <mergeCell ref="H11:H12"/>
    <mergeCell ref="J11:J12"/>
    <mergeCell ref="R11:R12"/>
    <mergeCell ref="T11:T12"/>
    <mergeCell ref="T2:T4"/>
    <mergeCell ref="R2:R4"/>
    <mergeCell ref="P11:P12"/>
    <mergeCell ref="P2:P4"/>
    <mergeCell ref="B2:B4"/>
    <mergeCell ref="D2:J4"/>
    <mergeCell ref="L2:L4"/>
    <mergeCell ref="N2:N3"/>
    <mergeCell ref="L11:L12"/>
    <mergeCell ref="N11:N12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20" max="1048575" man="1"/>
  </col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52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9.5703125" bestFit="1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7.28515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7" width="12" customWidth="1"/>
  </cols>
  <sheetData>
    <row r="2" spans="1:27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9" t="str">
        <f>+'Lead Sheet (R)'!L2</f>
        <v>County Commissioner</v>
      </c>
      <c r="O2" s="140"/>
      <c r="P2" s="141"/>
      <c r="R2" s="150" t="s">
        <v>289</v>
      </c>
      <c r="T2" s="150" t="s">
        <v>81</v>
      </c>
      <c r="V2" s="150" t="s">
        <v>80</v>
      </c>
    </row>
    <row r="3" spans="1:27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42" t="str">
        <f>+'Lead Sheet (R)'!L3:L4</f>
        <v>at-Large</v>
      </c>
      <c r="O3" s="87"/>
      <c r="P3" s="158" t="str">
        <f>+'Lead Sheet (R)'!N3:N4</f>
        <v>District 2</v>
      </c>
      <c r="R3" s="151"/>
      <c r="T3" s="151"/>
      <c r="V3" s="151"/>
    </row>
    <row r="4" spans="1:27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45"/>
      <c r="O4" s="86"/>
      <c r="P4" s="159"/>
      <c r="R4" s="152"/>
      <c r="T4" s="152"/>
      <c r="V4" s="152"/>
    </row>
    <row r="5" spans="1:27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53"/>
      <c r="O5" s="52"/>
      <c r="P5" s="84"/>
      <c r="R5" s="50"/>
      <c r="T5" s="50"/>
    </row>
    <row r="6" spans="1:27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43"/>
      <c r="N6" s="44"/>
      <c r="O6" s="64"/>
      <c r="P6" s="44"/>
      <c r="R6" s="126"/>
      <c r="T6" s="126"/>
      <c r="V6" s="123"/>
    </row>
    <row r="7" spans="1:27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P7" s="36" t="str">
        <f>+'Lead Sheet (R)'!N7</f>
        <v>Maureen</v>
      </c>
      <c r="Q7" s="91"/>
      <c r="R7" s="188" t="s">
        <v>296</v>
      </c>
      <c r="S7" s="91"/>
      <c r="T7" s="188" t="s">
        <v>298</v>
      </c>
      <c r="U7" s="91"/>
      <c r="V7" s="188" t="s">
        <v>300</v>
      </c>
    </row>
    <row r="8" spans="1:27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P8" s="36" t="str">
        <f>+'Lead Sheet (R)'!N8</f>
        <v>KERN</v>
      </c>
      <c r="Q8" s="91"/>
      <c r="R8" s="188" t="s">
        <v>297</v>
      </c>
      <c r="S8" s="91"/>
      <c r="T8" s="188" t="s">
        <v>299</v>
      </c>
      <c r="U8" s="91"/>
      <c r="V8" s="188" t="s">
        <v>301</v>
      </c>
      <c r="X8" s="139" t="s">
        <v>57</v>
      </c>
      <c r="Y8" s="140"/>
      <c r="Z8" s="140"/>
      <c r="AA8" s="141"/>
    </row>
    <row r="9" spans="1:27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5"/>
      <c r="N9" s="101"/>
      <c r="O9" s="102"/>
      <c r="P9" s="101"/>
      <c r="R9" s="200"/>
      <c r="T9" s="125"/>
      <c r="V9" s="125"/>
      <c r="X9" s="142"/>
      <c r="Y9" s="168"/>
      <c r="Z9" s="168"/>
      <c r="AA9" s="144"/>
    </row>
    <row r="10" spans="1:27" ht="5.0999999999999996" customHeight="1" thickBot="1" x14ac:dyDescent="0.3">
      <c r="A10" s="30"/>
      <c r="B10" s="117"/>
      <c r="X10" s="169"/>
      <c r="Y10" s="170"/>
      <c r="Z10" s="170"/>
      <c r="AA10" s="171"/>
    </row>
    <row r="11" spans="1:27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N11" s="163" t="s">
        <v>73</v>
      </c>
      <c r="O11" s="118"/>
      <c r="P11" s="163" t="s">
        <v>73</v>
      </c>
      <c r="R11" s="163" t="s">
        <v>73</v>
      </c>
      <c r="S11" s="118"/>
      <c r="T11" s="163" t="s">
        <v>73</v>
      </c>
      <c r="V11" s="163" t="s">
        <v>73</v>
      </c>
      <c r="X11" s="172" t="s">
        <v>45</v>
      </c>
      <c r="Y11" s="174" t="s">
        <v>3</v>
      </c>
      <c r="Z11" s="174" t="s">
        <v>2</v>
      </c>
      <c r="AA11" s="176" t="s">
        <v>72</v>
      </c>
    </row>
    <row r="12" spans="1:27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N12" s="164"/>
      <c r="O12" s="118"/>
      <c r="P12" s="164"/>
      <c r="R12" s="164"/>
      <c r="S12" s="118"/>
      <c r="T12" s="164"/>
      <c r="V12" s="164"/>
      <c r="X12" s="173"/>
      <c r="Y12" s="175"/>
      <c r="Z12" s="175"/>
      <c r="AA12" s="177"/>
    </row>
    <row r="13" spans="1:27" x14ac:dyDescent="0.25">
      <c r="A13" t="s">
        <v>231</v>
      </c>
      <c r="B13" s="66">
        <v>91</v>
      </c>
      <c r="C13" s="30"/>
      <c r="D13" s="66">
        <v>59</v>
      </c>
      <c r="E13" s="30"/>
      <c r="F13" s="66">
        <v>36</v>
      </c>
      <c r="G13" s="30"/>
      <c r="H13" s="66">
        <v>1</v>
      </c>
      <c r="I13" s="30"/>
      <c r="J13" s="66">
        <v>4</v>
      </c>
      <c r="K13" s="30"/>
      <c r="L13" s="66">
        <v>105</v>
      </c>
      <c r="M13" s="30"/>
      <c r="N13" s="66">
        <v>102</v>
      </c>
      <c r="O13" s="30"/>
      <c r="P13" s="66">
        <v>103</v>
      </c>
      <c r="Q13" s="30"/>
      <c r="R13" s="66">
        <v>105</v>
      </c>
      <c r="S13" s="30"/>
      <c r="T13" s="66">
        <v>93</v>
      </c>
      <c r="U13" s="30"/>
      <c r="V13" s="66"/>
      <c r="W13" s="30"/>
      <c r="X13" s="66">
        <v>115</v>
      </c>
      <c r="Y13" s="65">
        <v>9</v>
      </c>
      <c r="Z13" s="65">
        <v>22</v>
      </c>
      <c r="AA13" s="65">
        <v>1</v>
      </c>
    </row>
    <row r="14" spans="1:27" x14ac:dyDescent="0.25">
      <c r="A14" t="s">
        <v>230</v>
      </c>
      <c r="B14" s="66">
        <v>56</v>
      </c>
      <c r="C14" s="30"/>
      <c r="D14" s="66">
        <v>33</v>
      </c>
      <c r="E14" s="30"/>
      <c r="F14" s="66">
        <v>22</v>
      </c>
      <c r="G14" s="30"/>
      <c r="H14" s="66">
        <v>1</v>
      </c>
      <c r="I14" s="30"/>
      <c r="J14" s="66">
        <v>3</v>
      </c>
      <c r="K14" s="30"/>
      <c r="L14" s="66">
        <v>60</v>
      </c>
      <c r="M14" s="30"/>
      <c r="N14" s="66">
        <v>58</v>
      </c>
      <c r="O14" s="30"/>
      <c r="P14" s="66">
        <v>57</v>
      </c>
      <c r="Q14" s="30"/>
      <c r="R14" s="66">
        <v>54</v>
      </c>
      <c r="S14" s="30"/>
      <c r="T14" s="66">
        <v>56</v>
      </c>
      <c r="U14" s="30"/>
      <c r="V14" s="66"/>
      <c r="W14" s="30"/>
      <c r="X14" s="66">
        <v>65</v>
      </c>
      <c r="Y14" s="65">
        <v>5</v>
      </c>
      <c r="Z14" s="65">
        <v>9</v>
      </c>
      <c r="AA14" s="65">
        <v>0</v>
      </c>
    </row>
    <row r="15" spans="1:27" x14ac:dyDescent="0.25">
      <c r="A15" t="s">
        <v>229</v>
      </c>
      <c r="B15" s="66">
        <v>39</v>
      </c>
      <c r="C15" s="30"/>
      <c r="D15" s="66">
        <v>27</v>
      </c>
      <c r="E15" s="30"/>
      <c r="F15" s="66">
        <v>9</v>
      </c>
      <c r="G15" s="30"/>
      <c r="H15" s="66">
        <v>1</v>
      </c>
      <c r="I15" s="30"/>
      <c r="J15" s="66">
        <v>2</v>
      </c>
      <c r="K15" s="30"/>
      <c r="L15" s="66">
        <v>41</v>
      </c>
      <c r="M15" s="30"/>
      <c r="N15" s="66">
        <v>37</v>
      </c>
      <c r="O15" s="30"/>
      <c r="P15" s="66">
        <v>37</v>
      </c>
      <c r="Q15" s="30"/>
      <c r="R15" s="66">
        <v>42</v>
      </c>
      <c r="S15" s="30"/>
      <c r="T15" s="66">
        <v>32</v>
      </c>
      <c r="U15" s="30"/>
      <c r="V15" s="66"/>
      <c r="W15" s="30"/>
      <c r="X15" s="66">
        <v>45</v>
      </c>
      <c r="Y15" s="65">
        <v>1</v>
      </c>
      <c r="Z15" s="65">
        <v>2</v>
      </c>
      <c r="AA15" s="65">
        <v>0</v>
      </c>
    </row>
    <row r="16" spans="1:27" x14ac:dyDescent="0.25">
      <c r="A16" t="s">
        <v>228</v>
      </c>
      <c r="B16" s="66">
        <v>65</v>
      </c>
      <c r="C16" s="30"/>
      <c r="D16" s="66">
        <v>44</v>
      </c>
      <c r="E16" s="30"/>
      <c r="F16" s="66">
        <v>19</v>
      </c>
      <c r="G16" s="30"/>
      <c r="H16" s="66">
        <v>1</v>
      </c>
      <c r="I16" s="30"/>
      <c r="J16" s="66">
        <v>5</v>
      </c>
      <c r="K16" s="30"/>
      <c r="L16" s="66">
        <v>69</v>
      </c>
      <c r="M16" s="30"/>
      <c r="N16" s="66">
        <v>61</v>
      </c>
      <c r="O16" s="30"/>
      <c r="P16" s="66">
        <v>64</v>
      </c>
      <c r="Q16" s="30"/>
      <c r="R16" s="66">
        <v>63</v>
      </c>
      <c r="S16" s="30"/>
      <c r="T16" s="66">
        <v>60</v>
      </c>
      <c r="U16" s="30"/>
      <c r="V16" s="66"/>
      <c r="W16" s="30"/>
      <c r="X16" s="66">
        <v>75</v>
      </c>
      <c r="Y16" s="65">
        <v>7</v>
      </c>
      <c r="Z16" s="65">
        <v>29</v>
      </c>
      <c r="AA16" s="65">
        <v>0</v>
      </c>
    </row>
    <row r="17" spans="1:27" x14ac:dyDescent="0.25">
      <c r="A17" t="s">
        <v>227</v>
      </c>
      <c r="B17" s="66">
        <v>35</v>
      </c>
      <c r="C17" s="30"/>
      <c r="D17" s="66">
        <v>24</v>
      </c>
      <c r="E17" s="30"/>
      <c r="F17" s="66">
        <v>13</v>
      </c>
      <c r="G17" s="30"/>
      <c r="H17" s="66">
        <v>1</v>
      </c>
      <c r="I17" s="30"/>
      <c r="J17" s="66">
        <v>0</v>
      </c>
      <c r="K17" s="30"/>
      <c r="L17" s="66">
        <v>39</v>
      </c>
      <c r="M17" s="30"/>
      <c r="N17" s="66">
        <v>37</v>
      </c>
      <c r="O17" s="30"/>
      <c r="P17" s="66">
        <v>37</v>
      </c>
      <c r="Q17" s="30"/>
      <c r="R17" s="66">
        <v>37</v>
      </c>
      <c r="S17" s="30"/>
      <c r="T17" s="66"/>
      <c r="U17" s="30"/>
      <c r="V17" s="66">
        <v>39</v>
      </c>
      <c r="W17" s="30"/>
      <c r="X17" s="66">
        <v>40</v>
      </c>
      <c r="Y17" s="65">
        <v>3</v>
      </c>
      <c r="Z17" s="65">
        <v>14</v>
      </c>
      <c r="AA17" s="65">
        <v>0</v>
      </c>
    </row>
    <row r="18" spans="1:27" x14ac:dyDescent="0.25">
      <c r="A18" t="s">
        <v>226</v>
      </c>
      <c r="B18" s="66">
        <v>35</v>
      </c>
      <c r="C18" s="30"/>
      <c r="D18" s="66">
        <v>18</v>
      </c>
      <c r="E18" s="30"/>
      <c r="F18" s="66">
        <v>16</v>
      </c>
      <c r="G18" s="30"/>
      <c r="H18" s="66">
        <v>0</v>
      </c>
      <c r="I18" s="30"/>
      <c r="J18" s="66">
        <v>4</v>
      </c>
      <c r="K18" s="30"/>
      <c r="L18" s="66">
        <v>37</v>
      </c>
      <c r="M18" s="30"/>
      <c r="N18" s="66">
        <v>34</v>
      </c>
      <c r="O18" s="30"/>
      <c r="P18" s="66">
        <v>36</v>
      </c>
      <c r="Q18" s="30"/>
      <c r="R18" s="66">
        <v>35</v>
      </c>
      <c r="S18" s="30"/>
      <c r="T18" s="66"/>
      <c r="U18" s="30"/>
      <c r="V18" s="66">
        <v>36</v>
      </c>
      <c r="W18" s="30"/>
      <c r="X18" s="66">
        <v>44</v>
      </c>
      <c r="Y18" s="65">
        <v>1</v>
      </c>
      <c r="Z18" s="65">
        <v>4</v>
      </c>
      <c r="AA18" s="65">
        <v>1</v>
      </c>
    </row>
    <row r="19" spans="1:27" x14ac:dyDescent="0.25">
      <c r="A19" t="s">
        <v>225</v>
      </c>
      <c r="B19" s="66">
        <v>39</v>
      </c>
      <c r="C19" s="30"/>
      <c r="D19" s="66">
        <v>35</v>
      </c>
      <c r="E19" s="30"/>
      <c r="F19" s="66">
        <v>6</v>
      </c>
      <c r="G19" s="30"/>
      <c r="H19" s="66">
        <v>2</v>
      </c>
      <c r="I19" s="30"/>
      <c r="J19" s="66">
        <v>1</v>
      </c>
      <c r="K19" s="30"/>
      <c r="L19" s="66">
        <v>45</v>
      </c>
      <c r="M19" s="30"/>
      <c r="N19" s="66">
        <v>40</v>
      </c>
      <c r="O19" s="30"/>
      <c r="P19" s="66">
        <v>42</v>
      </c>
      <c r="Q19" s="30"/>
      <c r="R19" s="66">
        <v>42</v>
      </c>
      <c r="S19" s="30"/>
      <c r="T19" s="66"/>
      <c r="U19" s="30"/>
      <c r="V19" s="66">
        <v>42</v>
      </c>
      <c r="W19" s="30"/>
      <c r="X19" s="66">
        <v>48</v>
      </c>
      <c r="Y19" s="65">
        <v>2</v>
      </c>
      <c r="Z19" s="65">
        <v>9</v>
      </c>
      <c r="AA19" s="65">
        <v>1</v>
      </c>
    </row>
    <row r="20" spans="1:27" ht="15.75" thickBot="1" x14ac:dyDescent="0.3">
      <c r="A20" t="s">
        <v>224</v>
      </c>
      <c r="B20" s="66">
        <v>48</v>
      </c>
      <c r="C20" s="30"/>
      <c r="D20" s="66">
        <v>35</v>
      </c>
      <c r="E20" s="30"/>
      <c r="F20" s="66">
        <v>15</v>
      </c>
      <c r="G20" s="30"/>
      <c r="H20" s="66">
        <v>4</v>
      </c>
      <c r="I20" s="30"/>
      <c r="J20" s="66">
        <v>3</v>
      </c>
      <c r="K20" s="30"/>
      <c r="L20" s="66">
        <v>56</v>
      </c>
      <c r="M20" s="30"/>
      <c r="N20" s="66">
        <v>52</v>
      </c>
      <c r="O20" s="30"/>
      <c r="P20" s="66">
        <v>52</v>
      </c>
      <c r="Q20" s="30"/>
      <c r="R20" s="66">
        <v>55</v>
      </c>
      <c r="S20" s="30"/>
      <c r="T20" s="66"/>
      <c r="U20" s="30"/>
      <c r="V20" s="66">
        <v>54</v>
      </c>
      <c r="W20" s="30"/>
      <c r="X20" s="66">
        <v>62</v>
      </c>
      <c r="Y20" s="65">
        <v>3</v>
      </c>
      <c r="Z20" s="65">
        <v>15</v>
      </c>
      <c r="AA20" s="65">
        <v>4</v>
      </c>
    </row>
    <row r="21" spans="1:27" s="4" customFormat="1" ht="15.75" thickBot="1" x14ac:dyDescent="0.3">
      <c r="A21" s="7" t="s">
        <v>4</v>
      </c>
      <c r="B21" s="6">
        <f>+SUM(B13:B20)</f>
        <v>408</v>
      </c>
      <c r="C21" s="64"/>
      <c r="D21" s="6">
        <f>+SUM(D13:D20)</f>
        <v>275</v>
      </c>
      <c r="E21" s="64"/>
      <c r="F21" s="6">
        <f>+SUM(F13:F20)</f>
        <v>136</v>
      </c>
      <c r="G21" s="64"/>
      <c r="H21" s="6">
        <f>+SUM(H13:H20)</f>
        <v>11</v>
      </c>
      <c r="I21" s="64"/>
      <c r="J21" s="6">
        <f>+SUM(J13:J20)</f>
        <v>22</v>
      </c>
      <c r="K21" s="64"/>
      <c r="L21" s="6">
        <f>+SUM(L13:L20)</f>
        <v>452</v>
      </c>
      <c r="M21" s="64"/>
      <c r="N21" s="6">
        <f>+SUM(N13:N20)</f>
        <v>421</v>
      </c>
      <c r="O21" s="64"/>
      <c r="P21" s="6">
        <f>+SUM(P13:P20)</f>
        <v>428</v>
      </c>
      <c r="Q21" s="64"/>
      <c r="R21" s="6">
        <f>+SUM(R13:R20)</f>
        <v>433</v>
      </c>
      <c r="S21" s="64"/>
      <c r="T21" s="6">
        <f>+SUM(T13:T20)</f>
        <v>241</v>
      </c>
      <c r="U21" s="64"/>
      <c r="V21" s="6">
        <f>+SUM(V13:V20)</f>
        <v>171</v>
      </c>
      <c r="W21" s="64"/>
      <c r="X21" s="6">
        <f>+SUM(X13:X20)</f>
        <v>494</v>
      </c>
      <c r="Y21" s="6">
        <f>+SUM(Y13:Y20)</f>
        <v>31</v>
      </c>
      <c r="Z21" s="6">
        <f>+SUM(Z13:Z20)</f>
        <v>104</v>
      </c>
      <c r="AA21" s="6">
        <f>+SUM(AA13:AA20)</f>
        <v>7</v>
      </c>
    </row>
    <row r="22" spans="1:27" s="110" customFormat="1" x14ac:dyDescent="0.25">
      <c r="A22" s="12" t="s">
        <v>3</v>
      </c>
      <c r="B22" s="120">
        <v>28</v>
      </c>
      <c r="D22" s="120">
        <v>20</v>
      </c>
      <c r="F22" s="120">
        <v>6</v>
      </c>
      <c r="H22" s="120">
        <v>1</v>
      </c>
      <c r="J22" s="120">
        <v>1</v>
      </c>
      <c r="L22" s="120">
        <v>31</v>
      </c>
      <c r="N22" s="120">
        <v>25</v>
      </c>
      <c r="P22" s="120">
        <v>26</v>
      </c>
      <c r="R22" s="120">
        <v>26</v>
      </c>
      <c r="T22" s="120">
        <v>20</v>
      </c>
      <c r="V22" s="120">
        <v>8</v>
      </c>
    </row>
    <row r="23" spans="1:27" s="110" customFormat="1" x14ac:dyDescent="0.25">
      <c r="A23" s="12" t="s">
        <v>2</v>
      </c>
      <c r="B23" s="121">
        <v>88</v>
      </c>
      <c r="D23" s="121">
        <v>65</v>
      </c>
      <c r="F23" s="121">
        <v>11</v>
      </c>
      <c r="H23" s="121">
        <v>3</v>
      </c>
      <c r="J23" s="121">
        <v>10</v>
      </c>
      <c r="L23" s="121">
        <v>97</v>
      </c>
      <c r="N23" s="121">
        <v>91</v>
      </c>
      <c r="P23" s="193">
        <v>92</v>
      </c>
      <c r="R23" s="193">
        <v>88</v>
      </c>
      <c r="T23" s="193">
        <v>51</v>
      </c>
      <c r="V23" s="121">
        <v>34</v>
      </c>
    </row>
    <row r="24" spans="1:27" s="110" customFormat="1" ht="15.75" thickBot="1" x14ac:dyDescent="0.3">
      <c r="A24" s="9" t="s">
        <v>65</v>
      </c>
      <c r="B24" s="121">
        <v>7</v>
      </c>
      <c r="D24" s="121">
        <v>4</v>
      </c>
      <c r="F24" s="121">
        <v>1</v>
      </c>
      <c r="H24" s="121">
        <v>0</v>
      </c>
      <c r="J24" s="121">
        <v>1</v>
      </c>
      <c r="L24" s="121">
        <v>6</v>
      </c>
      <c r="M24" s="133"/>
      <c r="N24" s="121">
        <v>5</v>
      </c>
      <c r="P24" s="121">
        <v>6</v>
      </c>
      <c r="R24" s="121">
        <f>6</f>
        <v>6</v>
      </c>
      <c r="T24" s="121">
        <f>1</f>
        <v>1</v>
      </c>
      <c r="V24" s="121">
        <f>5</f>
        <v>5</v>
      </c>
    </row>
    <row r="25" spans="1:27" s="4" customFormat="1" ht="15.75" thickBot="1" x14ac:dyDescent="0.3">
      <c r="A25" s="4" t="s">
        <v>0</v>
      </c>
      <c r="B25" s="195">
        <f>+SUM(B21:B24)</f>
        <v>531</v>
      </c>
      <c r="D25" s="6">
        <f>+SUM(D21:D24)</f>
        <v>364</v>
      </c>
      <c r="F25" s="6">
        <f>+SUM(F21:F24)</f>
        <v>154</v>
      </c>
      <c r="H25" s="6">
        <f>+SUM(H21:H24)</f>
        <v>15</v>
      </c>
      <c r="J25" s="6">
        <f>+SUM(J21:J24)</f>
        <v>34</v>
      </c>
      <c r="L25" s="6">
        <f>+SUM(L21:L24)</f>
        <v>586</v>
      </c>
      <c r="N25" s="6">
        <f>+SUM(N21:N24)</f>
        <v>542</v>
      </c>
      <c r="P25" s="6">
        <f>+SUM(P21:P24)</f>
        <v>552</v>
      </c>
      <c r="R25" s="6">
        <f>+SUM(R21:R24)</f>
        <v>553</v>
      </c>
      <c r="T25" s="6">
        <f>+SUM(T21:T24)</f>
        <v>313</v>
      </c>
      <c r="V25" s="6">
        <f>+SUM(V21:V24)</f>
        <v>218</v>
      </c>
    </row>
    <row r="35" spans="2:2" x14ac:dyDescent="0.25">
      <c r="B35" s="1"/>
    </row>
    <row r="36" spans="2:2" x14ac:dyDescent="0.25">
      <c r="B36" s="7"/>
    </row>
    <row r="37" spans="2:2" x14ac:dyDescent="0.25">
      <c r="B37" s="12"/>
    </row>
    <row r="38" spans="2:2" x14ac:dyDescent="0.25">
      <c r="B38" s="63"/>
    </row>
    <row r="39" spans="2:2" x14ac:dyDescent="0.25">
      <c r="B39" s="9"/>
    </row>
    <row r="40" spans="2:2" x14ac:dyDescent="0.25">
      <c r="B40" s="7"/>
    </row>
    <row r="43" spans="2:2" x14ac:dyDescent="0.25">
      <c r="B43" s="2"/>
    </row>
    <row r="49" spans="2:2" x14ac:dyDescent="0.25">
      <c r="B49" s="2"/>
    </row>
    <row r="52" spans="2:2" x14ac:dyDescent="0.25">
      <c r="B52" s="2"/>
    </row>
  </sheetData>
  <mergeCells count="26">
    <mergeCell ref="B25"/>
    <mergeCell ref="X11:X12"/>
    <mergeCell ref="Y11:Y12"/>
    <mergeCell ref="Z11:Z12"/>
    <mergeCell ref="AA11:AA12"/>
    <mergeCell ref="V11:V12"/>
    <mergeCell ref="B11:B12"/>
    <mergeCell ref="D11:D12"/>
    <mergeCell ref="F11:F12"/>
    <mergeCell ref="T11:T12"/>
    <mergeCell ref="H11:H12"/>
    <mergeCell ref="P11:P12"/>
    <mergeCell ref="L11:L12"/>
    <mergeCell ref="R11:R12"/>
    <mergeCell ref="N11:N12"/>
    <mergeCell ref="X8:AA10"/>
    <mergeCell ref="T2:T4"/>
    <mergeCell ref="J11:J12"/>
    <mergeCell ref="V2:V4"/>
    <mergeCell ref="R2:R4"/>
    <mergeCell ref="B2:B4"/>
    <mergeCell ref="D2:J4"/>
    <mergeCell ref="L2:L4"/>
    <mergeCell ref="N2:P2"/>
    <mergeCell ref="N3:N4"/>
    <mergeCell ref="P3:P4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  <colBreaks count="1" manualBreakCount="1">
    <brk id="22" max="1048575" man="1"/>
  </col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9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5.42578125" bestFit="1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4.28515625" customWidth="1"/>
    <col min="13" max="13" width="1.7109375" customWidth="1"/>
    <col min="14" max="14" width="13.140625" customWidth="1"/>
    <col min="15" max="15" width="1.7109375" customWidth="1"/>
    <col min="16" max="19" width="12" customWidth="1"/>
  </cols>
  <sheetData>
    <row r="2" spans="1:19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6" t="str">
        <f>+'[1]Lead Sheet (R)'!$L$2</f>
        <v>County Commissioner</v>
      </c>
      <c r="O2" s="51"/>
    </row>
    <row r="3" spans="1:19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37"/>
      <c r="O3" s="51"/>
    </row>
    <row r="4" spans="1:19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28" t="str">
        <f>+'[1]Lead Sheet (R)'!$L$3</f>
        <v>at-Large</v>
      </c>
      <c r="O4" s="51"/>
    </row>
    <row r="5" spans="1:19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23"/>
      <c r="N5" s="53"/>
      <c r="O5" s="52"/>
    </row>
    <row r="6" spans="1:19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23"/>
      <c r="N6" s="44"/>
      <c r="O6" s="64"/>
    </row>
    <row r="7" spans="1:19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</row>
    <row r="8" spans="1:19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P8" s="139" t="s">
        <v>57</v>
      </c>
      <c r="Q8" s="140"/>
      <c r="R8" s="140"/>
      <c r="S8" s="141"/>
    </row>
    <row r="9" spans="1:19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102"/>
      <c r="P9" s="142"/>
      <c r="Q9" s="168"/>
      <c r="R9" s="168"/>
      <c r="S9" s="144"/>
    </row>
    <row r="10" spans="1:19" ht="5.0999999999999996" customHeight="1" thickBot="1" x14ac:dyDescent="0.3">
      <c r="A10" s="30"/>
      <c r="B10" s="117"/>
      <c r="P10" s="169"/>
      <c r="Q10" s="170"/>
      <c r="R10" s="170"/>
      <c r="S10" s="171"/>
    </row>
    <row r="11" spans="1:19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N11" s="163" t="s">
        <v>73</v>
      </c>
      <c r="P11" s="172" t="s">
        <v>45</v>
      </c>
      <c r="Q11" s="174" t="s">
        <v>3</v>
      </c>
      <c r="R11" s="174" t="s">
        <v>2</v>
      </c>
      <c r="S11" s="176" t="s">
        <v>72</v>
      </c>
    </row>
    <row r="12" spans="1:19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N12" s="164"/>
      <c r="P12" s="173"/>
      <c r="Q12" s="175"/>
      <c r="R12" s="175"/>
      <c r="S12" s="177"/>
    </row>
    <row r="13" spans="1:19" x14ac:dyDescent="0.25">
      <c r="A13" t="s">
        <v>237</v>
      </c>
      <c r="B13" s="66">
        <v>53</v>
      </c>
      <c r="C13" s="30"/>
      <c r="D13" s="66">
        <v>39</v>
      </c>
      <c r="E13" s="30"/>
      <c r="F13" s="66">
        <v>11</v>
      </c>
      <c r="G13" s="30"/>
      <c r="H13" s="66">
        <v>0</v>
      </c>
      <c r="I13" s="30"/>
      <c r="J13" s="66">
        <v>1</v>
      </c>
      <c r="K13" s="30"/>
      <c r="L13" s="66">
        <v>47</v>
      </c>
      <c r="M13" s="30"/>
      <c r="N13" s="66">
        <v>45</v>
      </c>
      <c r="O13" s="30"/>
      <c r="P13" s="66">
        <v>59</v>
      </c>
      <c r="Q13" s="65">
        <v>2</v>
      </c>
      <c r="R13" s="65">
        <v>13</v>
      </c>
      <c r="S13" s="65">
        <v>3</v>
      </c>
    </row>
    <row r="14" spans="1:19" x14ac:dyDescent="0.25">
      <c r="A14" t="s">
        <v>236</v>
      </c>
      <c r="B14" s="66">
        <v>47</v>
      </c>
      <c r="C14" s="30"/>
      <c r="D14" s="66">
        <v>32</v>
      </c>
      <c r="E14" s="30"/>
      <c r="F14" s="66">
        <v>14</v>
      </c>
      <c r="G14" s="30"/>
      <c r="H14" s="66">
        <v>2</v>
      </c>
      <c r="I14" s="30"/>
      <c r="J14" s="66">
        <v>7</v>
      </c>
      <c r="K14" s="30"/>
      <c r="L14" s="66">
        <v>54</v>
      </c>
      <c r="M14" s="30"/>
      <c r="N14" s="66">
        <v>54</v>
      </c>
      <c r="O14" s="30"/>
      <c r="P14" s="66">
        <v>59</v>
      </c>
      <c r="Q14" s="65">
        <v>1</v>
      </c>
      <c r="R14" s="65">
        <v>16</v>
      </c>
      <c r="S14" s="65">
        <v>0</v>
      </c>
    </row>
    <row r="15" spans="1:19" x14ac:dyDescent="0.25">
      <c r="A15" t="s">
        <v>235</v>
      </c>
      <c r="B15" s="66">
        <v>79</v>
      </c>
      <c r="C15" s="30"/>
      <c r="D15" s="66">
        <v>47</v>
      </c>
      <c r="E15" s="30"/>
      <c r="F15" s="66">
        <v>33</v>
      </c>
      <c r="G15" s="30"/>
      <c r="H15" s="66">
        <v>1</v>
      </c>
      <c r="I15" s="30"/>
      <c r="J15" s="66">
        <v>7</v>
      </c>
      <c r="K15" s="30"/>
      <c r="L15" s="66">
        <v>81</v>
      </c>
      <c r="M15" s="30"/>
      <c r="N15" s="66">
        <v>67</v>
      </c>
      <c r="O15" s="30"/>
      <c r="P15" s="66">
        <v>95</v>
      </c>
      <c r="Q15" s="65">
        <v>4</v>
      </c>
      <c r="R15" s="65">
        <v>28</v>
      </c>
      <c r="S15" s="65">
        <v>0</v>
      </c>
    </row>
    <row r="16" spans="1:19" x14ac:dyDescent="0.25">
      <c r="A16" t="s">
        <v>234</v>
      </c>
      <c r="B16" s="66">
        <v>69</v>
      </c>
      <c r="C16" s="30"/>
      <c r="D16" s="66">
        <v>40</v>
      </c>
      <c r="E16" s="30"/>
      <c r="F16" s="66">
        <v>27</v>
      </c>
      <c r="G16" s="30"/>
      <c r="H16" s="66">
        <v>3</v>
      </c>
      <c r="I16" s="30"/>
      <c r="J16" s="66">
        <v>2</v>
      </c>
      <c r="K16" s="30"/>
      <c r="L16" s="66">
        <v>69</v>
      </c>
      <c r="M16" s="30"/>
      <c r="N16" s="66">
        <v>64</v>
      </c>
      <c r="O16" s="30"/>
      <c r="P16" s="66">
        <v>83</v>
      </c>
      <c r="Q16" s="65">
        <v>4</v>
      </c>
      <c r="R16" s="65">
        <v>23</v>
      </c>
      <c r="S16" s="65">
        <v>2</v>
      </c>
    </row>
    <row r="17" spans="1:19" ht="15.75" thickBot="1" x14ac:dyDescent="0.3">
      <c r="A17" t="s">
        <v>233</v>
      </c>
      <c r="B17" s="66">
        <v>63</v>
      </c>
      <c r="C17" s="30"/>
      <c r="D17" s="66">
        <v>43</v>
      </c>
      <c r="E17" s="30"/>
      <c r="F17" s="66">
        <v>16</v>
      </c>
      <c r="G17" s="30"/>
      <c r="H17" s="66">
        <v>1</v>
      </c>
      <c r="I17" s="30"/>
      <c r="J17" s="66">
        <v>4</v>
      </c>
      <c r="K17" s="30"/>
      <c r="L17" s="66">
        <v>63</v>
      </c>
      <c r="M17" s="30"/>
      <c r="N17" s="66">
        <v>51</v>
      </c>
      <c r="O17" s="30"/>
      <c r="P17" s="66">
        <v>72</v>
      </c>
      <c r="Q17" s="65">
        <v>3</v>
      </c>
      <c r="R17" s="65">
        <v>27</v>
      </c>
      <c r="S17" s="65">
        <v>1</v>
      </c>
    </row>
    <row r="18" spans="1:19" s="4" customFormat="1" ht="15.75" thickBot="1" x14ac:dyDescent="0.3">
      <c r="A18" s="7" t="s">
        <v>4</v>
      </c>
      <c r="B18" s="6">
        <f>+SUM(B13:B17)</f>
        <v>311</v>
      </c>
      <c r="C18" s="64"/>
      <c r="D18" s="6">
        <f>+SUM(D13:D17)</f>
        <v>201</v>
      </c>
      <c r="E18" s="64"/>
      <c r="F18" s="6">
        <f>+SUM(F13:F17)</f>
        <v>101</v>
      </c>
      <c r="G18" s="64"/>
      <c r="H18" s="6">
        <f>+SUM(H13:H17)</f>
        <v>7</v>
      </c>
      <c r="I18" s="64"/>
      <c r="J18" s="6">
        <f>+SUM(J13:J17)</f>
        <v>21</v>
      </c>
      <c r="K18" s="64"/>
      <c r="L18" s="6">
        <f>+SUM(L13:L17)</f>
        <v>314</v>
      </c>
      <c r="M18" s="64"/>
      <c r="N18" s="6">
        <f>+SUM(N13:N17)</f>
        <v>281</v>
      </c>
      <c r="O18" s="64"/>
      <c r="P18" s="6">
        <f>+SUM(P13:P17)</f>
        <v>368</v>
      </c>
      <c r="Q18" s="6">
        <f>+SUM(Q13:Q17)</f>
        <v>14</v>
      </c>
      <c r="R18" s="6">
        <f>+SUM(R13:R17)</f>
        <v>107</v>
      </c>
      <c r="S18" s="6">
        <f>+SUM(S13:S17)</f>
        <v>6</v>
      </c>
    </row>
    <row r="19" spans="1:19" s="110" customFormat="1" x14ac:dyDescent="0.25">
      <c r="A19" s="12" t="s">
        <v>3</v>
      </c>
      <c r="B19" s="120">
        <v>12</v>
      </c>
      <c r="D19" s="120">
        <v>7</v>
      </c>
      <c r="F19" s="120">
        <v>3</v>
      </c>
      <c r="H19" s="120">
        <v>2</v>
      </c>
      <c r="J19" s="120">
        <v>1</v>
      </c>
      <c r="L19" s="120">
        <v>11</v>
      </c>
      <c r="N19" s="120">
        <v>13</v>
      </c>
    </row>
    <row r="20" spans="1:19" s="110" customFormat="1" x14ac:dyDescent="0.25">
      <c r="A20" s="12" t="s">
        <v>2</v>
      </c>
      <c r="B20" s="121">
        <v>85</v>
      </c>
      <c r="D20" s="121">
        <v>73</v>
      </c>
      <c r="F20" s="121">
        <v>11</v>
      </c>
      <c r="H20" s="121">
        <v>7</v>
      </c>
      <c r="J20" s="121">
        <v>5</v>
      </c>
      <c r="L20" s="121">
        <v>96</v>
      </c>
      <c r="N20" s="121">
        <v>88</v>
      </c>
    </row>
    <row r="21" spans="1:19" s="110" customFormat="1" ht="15.75" thickBot="1" x14ac:dyDescent="0.3">
      <c r="A21" s="9" t="s">
        <v>65</v>
      </c>
      <c r="B21" s="122">
        <v>6</v>
      </c>
      <c r="D21" s="122">
        <v>4</v>
      </c>
      <c r="F21" s="122">
        <v>2</v>
      </c>
      <c r="H21" s="122">
        <v>0</v>
      </c>
      <c r="J21" s="122">
        <v>0</v>
      </c>
      <c r="L21" s="122">
        <v>6</v>
      </c>
      <c r="N21" s="122">
        <v>4</v>
      </c>
    </row>
    <row r="22" spans="1:19" s="64" customFormat="1" ht="15.75" thickBot="1" x14ac:dyDescent="0.3">
      <c r="A22" s="119" t="s">
        <v>0</v>
      </c>
      <c r="B22" s="6">
        <f>+SUM(B18:B21)</f>
        <v>414</v>
      </c>
      <c r="D22" s="6">
        <f>+SUM(D18:D21)</f>
        <v>285</v>
      </c>
      <c r="F22" s="6">
        <f>+SUM(F18:F21)</f>
        <v>117</v>
      </c>
      <c r="H22" s="6">
        <f>+SUM(H18:H21)</f>
        <v>16</v>
      </c>
      <c r="J22" s="6">
        <f>+SUM(J18:J21)</f>
        <v>27</v>
      </c>
      <c r="L22" s="6">
        <f>+SUM(L18:L21)</f>
        <v>427</v>
      </c>
      <c r="N22" s="6">
        <f>+SUM(N18:N21)</f>
        <v>386</v>
      </c>
    </row>
    <row r="32" spans="1:19" x14ac:dyDescent="0.25">
      <c r="B32" s="1"/>
    </row>
    <row r="33" spans="2:2" x14ac:dyDescent="0.25">
      <c r="B33" s="7"/>
    </row>
    <row r="34" spans="2:2" x14ac:dyDescent="0.25">
      <c r="B34" s="12"/>
    </row>
    <row r="35" spans="2:2" x14ac:dyDescent="0.25">
      <c r="B35" s="63"/>
    </row>
    <row r="36" spans="2:2" x14ac:dyDescent="0.25">
      <c r="B36" s="9"/>
    </row>
    <row r="37" spans="2:2" x14ac:dyDescent="0.25">
      <c r="B37" s="7"/>
    </row>
    <row r="40" spans="2:2" x14ac:dyDescent="0.25">
      <c r="B40" s="2"/>
    </row>
    <row r="46" spans="2:2" x14ac:dyDescent="0.25">
      <c r="B46" s="2"/>
    </row>
    <row r="49" spans="2:2" x14ac:dyDescent="0.25">
      <c r="B49" s="2"/>
    </row>
  </sheetData>
  <mergeCells count="16">
    <mergeCell ref="N11:N12"/>
    <mergeCell ref="P8:S10"/>
    <mergeCell ref="B11:B12"/>
    <mergeCell ref="D11:D12"/>
    <mergeCell ref="F11:F12"/>
    <mergeCell ref="H11:H12"/>
    <mergeCell ref="J11:J12"/>
    <mergeCell ref="S11:S12"/>
    <mergeCell ref="P11:P12"/>
    <mergeCell ref="Q11:Q12"/>
    <mergeCell ref="R11:R12"/>
    <mergeCell ref="L11:L12"/>
    <mergeCell ref="B2:B4"/>
    <mergeCell ref="D2:J4"/>
    <mergeCell ref="L2:L4"/>
    <mergeCell ref="N2:N3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6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8" bestFit="1" customWidth="1"/>
    <col min="2" max="2" width="20.28515625" customWidth="1"/>
    <col min="3" max="3" width="1.710937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4.28515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3" width="12" customWidth="1"/>
  </cols>
  <sheetData>
    <row r="2" spans="1:23" ht="15" customHeight="1" x14ac:dyDescent="0.25">
      <c r="B2" s="150" t="str">
        <f>+'Lead Sheet (R)'!C2</f>
        <v>Choice for President &amp; District Delegates</v>
      </c>
      <c r="C2" s="49"/>
      <c r="D2" s="139" t="str">
        <f>+'Lead Sheet (R)'!E2</f>
        <v>U.S. Senator</v>
      </c>
      <c r="E2" s="140"/>
      <c r="F2" s="140"/>
      <c r="G2" s="140"/>
      <c r="H2" s="140"/>
      <c r="I2" s="140"/>
      <c r="J2" s="141"/>
      <c r="K2" s="49"/>
      <c r="L2" s="150" t="str">
        <f>+'Lead Sheet (R)'!J2</f>
        <v>House of Representatives</v>
      </c>
      <c r="M2" s="49"/>
      <c r="N2" s="139" t="str">
        <f>+'Lead Sheet (R)'!L2</f>
        <v>County Commissioner</v>
      </c>
      <c r="O2" s="140"/>
      <c r="P2" s="141"/>
      <c r="Q2" s="23"/>
      <c r="R2" s="150" t="s">
        <v>121</v>
      </c>
      <c r="S2" s="51"/>
    </row>
    <row r="3" spans="1:23" x14ac:dyDescent="0.25">
      <c r="A3" s="4"/>
      <c r="B3" s="151"/>
      <c r="C3" s="49"/>
      <c r="D3" s="142"/>
      <c r="E3" s="143"/>
      <c r="F3" s="143"/>
      <c r="G3" s="143"/>
      <c r="H3" s="143"/>
      <c r="I3" s="143"/>
      <c r="J3" s="144"/>
      <c r="K3" s="49"/>
      <c r="L3" s="151"/>
      <c r="M3" s="49"/>
      <c r="N3" s="142" t="str">
        <f>+'Lead Sheet (R)'!L3</f>
        <v>at-Large</v>
      </c>
      <c r="O3" s="95"/>
      <c r="P3" s="144" t="str">
        <f>+'Lead Sheet (R)'!P3</f>
        <v>District 5</v>
      </c>
      <c r="Q3" s="23"/>
      <c r="R3" s="151"/>
      <c r="S3" s="51"/>
    </row>
    <row r="4" spans="1:23" x14ac:dyDescent="0.25">
      <c r="A4" s="4"/>
      <c r="B4" s="152"/>
      <c r="C4" s="49"/>
      <c r="D4" s="145"/>
      <c r="E4" s="146"/>
      <c r="F4" s="146"/>
      <c r="G4" s="146"/>
      <c r="H4" s="146"/>
      <c r="I4" s="146"/>
      <c r="J4" s="147"/>
      <c r="K4" s="49"/>
      <c r="L4" s="152"/>
      <c r="M4" s="49"/>
      <c r="N4" s="145"/>
      <c r="O4" s="94"/>
      <c r="P4" s="147"/>
      <c r="Q4" s="23"/>
      <c r="R4" s="152"/>
      <c r="S4" s="51"/>
    </row>
    <row r="5" spans="1:23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49"/>
      <c r="N5" s="53"/>
      <c r="O5" s="23"/>
      <c r="P5" s="84"/>
      <c r="Q5" s="23"/>
      <c r="R5" s="51"/>
      <c r="S5" s="52"/>
    </row>
    <row r="6" spans="1:23" ht="12.75" customHeight="1" x14ac:dyDescent="0.25">
      <c r="A6" s="30"/>
      <c r="B6" s="127"/>
      <c r="C6" s="43"/>
      <c r="D6" s="47"/>
      <c r="E6" s="46"/>
      <c r="F6" s="46"/>
      <c r="G6" s="82"/>
      <c r="H6" s="46"/>
      <c r="I6" s="82"/>
      <c r="J6" s="45"/>
      <c r="K6" s="43"/>
      <c r="L6" s="44"/>
      <c r="M6" s="43"/>
      <c r="N6" s="44"/>
      <c r="O6" s="23"/>
      <c r="P6" s="44"/>
      <c r="Q6" s="23"/>
      <c r="R6" s="126"/>
      <c r="S6" s="64"/>
    </row>
    <row r="7" spans="1:23" s="30" customFormat="1" ht="15" customHeight="1" x14ac:dyDescent="0.25">
      <c r="B7" s="36" t="str">
        <f>+'Lead Sheet (R)'!C7</f>
        <v>Donald J.</v>
      </c>
      <c r="C7" s="35"/>
      <c r="D7" s="38" t="str">
        <f>+'Lead Sheet (R)'!E7</f>
        <v>Curtis</v>
      </c>
      <c r="E7" s="35"/>
      <c r="F7" s="35" t="str">
        <f>+'Lead Sheet (R)'!F7</f>
        <v>Christine</v>
      </c>
      <c r="G7" s="35"/>
      <c r="H7" s="35" t="str">
        <f>+'Lead Sheet (R)'!G7</f>
        <v>Albert</v>
      </c>
      <c r="I7" s="35"/>
      <c r="J7" s="37" t="str">
        <f>+'Lead Sheet (R)'!H7</f>
        <v>Justin</v>
      </c>
      <c r="K7" s="35"/>
      <c r="L7" s="36" t="str">
        <f>+'Lead Sheet (R)'!J7</f>
        <v>Jeff</v>
      </c>
      <c r="M7" s="35"/>
      <c r="N7" s="36" t="str">
        <f>+'Lead Sheet (R)'!L7</f>
        <v>Michael</v>
      </c>
      <c r="O7" s="35"/>
      <c r="P7" s="36" t="str">
        <f>+'Lead Sheet (R)'!P7</f>
        <v>James</v>
      </c>
      <c r="Q7" s="35"/>
      <c r="R7" s="188" t="s">
        <v>302</v>
      </c>
    </row>
    <row r="8" spans="1:23" s="30" customFormat="1" ht="15" customHeight="1" x14ac:dyDescent="0.25">
      <c r="B8" s="36" t="str">
        <f>+'Lead Sheet (R)'!C8</f>
        <v>TRUMP</v>
      </c>
      <c r="C8" s="35"/>
      <c r="D8" s="38" t="str">
        <f>+'Lead Sheet (R)'!E8</f>
        <v>BASHAW</v>
      </c>
      <c r="E8" s="35"/>
      <c r="F8" s="25" t="str">
        <f>+'Lead Sheet (R)'!F8</f>
        <v>SERRANO</v>
      </c>
      <c r="G8" s="35"/>
      <c r="H8" s="35" t="str">
        <f>+'Lead Sheet (R)'!G8</f>
        <v>HARSHAW</v>
      </c>
      <c r="I8" s="35"/>
      <c r="J8" s="37" t="str">
        <f>+'Lead Sheet (R)'!H8</f>
        <v>MURPHY</v>
      </c>
      <c r="K8" s="35"/>
      <c r="L8" s="36" t="str">
        <f>+'Lead Sheet (R)'!J8</f>
        <v>VAN DREW</v>
      </c>
      <c r="M8" s="35"/>
      <c r="N8" s="36" t="str">
        <f>+'Lead Sheet (R)'!L8</f>
        <v>RUFFU</v>
      </c>
      <c r="O8" s="35"/>
      <c r="P8" s="36" t="str">
        <f>+'Lead Sheet (R)'!P8</f>
        <v>BERTINO</v>
      </c>
      <c r="Q8" s="35"/>
      <c r="R8" s="188" t="s">
        <v>303</v>
      </c>
      <c r="T8" s="139" t="s">
        <v>57</v>
      </c>
      <c r="U8" s="140"/>
      <c r="V8" s="140"/>
      <c r="W8" s="141"/>
    </row>
    <row r="9" spans="1:23" s="17" customFormat="1" ht="18" customHeight="1" thickBot="1" x14ac:dyDescent="0.3">
      <c r="A9" s="102"/>
      <c r="B9" s="101"/>
      <c r="C9" s="25"/>
      <c r="D9" s="28"/>
      <c r="E9" s="27"/>
      <c r="F9" s="27" t="str">
        <f>+'Lead Sheet (R)'!F9</f>
        <v>GLASSNER</v>
      </c>
      <c r="G9" s="27"/>
      <c r="H9" s="27"/>
      <c r="I9" s="27"/>
      <c r="J9" s="26"/>
      <c r="K9" s="25"/>
      <c r="L9" s="101"/>
      <c r="M9" s="22"/>
      <c r="N9" s="101"/>
      <c r="O9" s="22"/>
      <c r="P9" s="24"/>
      <c r="Q9" s="22"/>
      <c r="R9" s="125"/>
      <c r="S9" s="102"/>
      <c r="T9" s="142"/>
      <c r="U9" s="143"/>
      <c r="V9" s="143"/>
      <c r="W9" s="144"/>
    </row>
    <row r="10" spans="1:23" ht="5.0999999999999996" customHeight="1" thickBot="1" x14ac:dyDescent="0.3">
      <c r="A10" s="30"/>
      <c r="B10" s="117"/>
      <c r="T10" s="169"/>
      <c r="U10" s="170"/>
      <c r="V10" s="170"/>
      <c r="W10" s="171"/>
    </row>
    <row r="11" spans="1:23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18"/>
      <c r="J11" s="163" t="s">
        <v>73</v>
      </c>
      <c r="K11" s="118"/>
      <c r="L11" s="163" t="s">
        <v>73</v>
      </c>
      <c r="M11" s="118"/>
      <c r="N11" s="163" t="s">
        <v>73</v>
      </c>
      <c r="P11" s="163" t="s">
        <v>73</v>
      </c>
      <c r="Q11" s="178"/>
      <c r="R11" s="163" t="s">
        <v>73</v>
      </c>
      <c r="T11" s="172" t="s">
        <v>45</v>
      </c>
      <c r="U11" s="174" t="s">
        <v>3</v>
      </c>
      <c r="V11" s="174" t="s">
        <v>2</v>
      </c>
      <c r="W11" s="176" t="s">
        <v>72</v>
      </c>
    </row>
    <row r="12" spans="1:23" ht="15.75" thickBot="1" x14ac:dyDescent="0.3">
      <c r="A12" s="30"/>
      <c r="B12" s="164"/>
      <c r="C12" s="118"/>
      <c r="D12" s="164"/>
      <c r="E12" s="118"/>
      <c r="F12" s="164"/>
      <c r="H12" s="164"/>
      <c r="I12" s="118"/>
      <c r="J12" s="164"/>
      <c r="K12" s="118"/>
      <c r="L12" s="164"/>
      <c r="M12" s="118"/>
      <c r="N12" s="164"/>
      <c r="P12" s="164"/>
      <c r="Q12" s="178"/>
      <c r="R12" s="164"/>
      <c r="T12" s="173"/>
      <c r="U12" s="175"/>
      <c r="V12" s="175"/>
      <c r="W12" s="177"/>
    </row>
    <row r="13" spans="1:23" x14ac:dyDescent="0.25">
      <c r="A13" t="s">
        <v>239</v>
      </c>
      <c r="B13" s="66">
        <v>66</v>
      </c>
      <c r="C13" s="30"/>
      <c r="D13" s="66">
        <v>39</v>
      </c>
      <c r="E13" s="30"/>
      <c r="F13" s="66">
        <v>17</v>
      </c>
      <c r="G13" s="30"/>
      <c r="H13" s="66">
        <v>1</v>
      </c>
      <c r="I13" s="30"/>
      <c r="J13" s="66">
        <v>8</v>
      </c>
      <c r="K13" s="30"/>
      <c r="L13" s="66">
        <v>69</v>
      </c>
      <c r="M13" s="30"/>
      <c r="N13" s="66">
        <v>60</v>
      </c>
      <c r="O13" s="30"/>
      <c r="P13" s="66">
        <v>59</v>
      </c>
      <c r="Q13" s="30"/>
      <c r="R13" s="66">
        <v>67</v>
      </c>
      <c r="S13" s="30"/>
      <c r="T13" s="66">
        <v>74</v>
      </c>
      <c r="U13" s="65">
        <v>0</v>
      </c>
      <c r="V13" s="65">
        <v>12</v>
      </c>
      <c r="W13" s="66">
        <v>0</v>
      </c>
    </row>
    <row r="14" spans="1:23" ht="15.75" thickBot="1" x14ac:dyDescent="0.3">
      <c r="A14" t="s">
        <v>238</v>
      </c>
      <c r="B14" s="66">
        <v>124</v>
      </c>
      <c r="C14" s="30"/>
      <c r="D14" s="66">
        <v>65</v>
      </c>
      <c r="E14" s="30"/>
      <c r="F14" s="66">
        <v>35</v>
      </c>
      <c r="G14" s="30"/>
      <c r="H14" s="66">
        <v>4</v>
      </c>
      <c r="I14" s="30"/>
      <c r="J14" s="66">
        <v>23</v>
      </c>
      <c r="K14" s="30"/>
      <c r="L14" s="66">
        <v>130</v>
      </c>
      <c r="M14" s="30"/>
      <c r="N14" s="66">
        <v>122</v>
      </c>
      <c r="O14" s="30"/>
      <c r="P14" s="66">
        <v>121</v>
      </c>
      <c r="Q14" s="30"/>
      <c r="R14" s="66">
        <v>126</v>
      </c>
      <c r="S14" s="30"/>
      <c r="T14" s="66">
        <v>138</v>
      </c>
      <c r="U14" s="65">
        <v>25</v>
      </c>
      <c r="V14" s="65">
        <v>26</v>
      </c>
      <c r="W14" s="66">
        <v>2</v>
      </c>
    </row>
    <row r="15" spans="1:23" s="4" customFormat="1" ht="15.75" thickBot="1" x14ac:dyDescent="0.3">
      <c r="A15" s="7" t="s">
        <v>4</v>
      </c>
      <c r="B15" s="6">
        <f>+SUM(B13:B14)</f>
        <v>190</v>
      </c>
      <c r="C15" s="64"/>
      <c r="D15" s="6">
        <f>+SUM(D13:D14)</f>
        <v>104</v>
      </c>
      <c r="E15" s="64"/>
      <c r="F15" s="6">
        <f>+SUM(F13:F14)</f>
        <v>52</v>
      </c>
      <c r="G15" s="64"/>
      <c r="H15" s="6">
        <f>+SUM(H13:H14)</f>
        <v>5</v>
      </c>
      <c r="I15" s="64"/>
      <c r="J15" s="6">
        <f>+SUM(J13:J14)</f>
        <v>31</v>
      </c>
      <c r="K15" s="64"/>
      <c r="L15" s="6">
        <f>+SUM(L13:L14)</f>
        <v>199</v>
      </c>
      <c r="M15" s="64"/>
      <c r="N15" s="6">
        <f>+SUM(N13:N14)</f>
        <v>182</v>
      </c>
      <c r="O15" s="64"/>
      <c r="P15" s="6">
        <f>+SUM(P13:P14)</f>
        <v>180</v>
      </c>
      <c r="Q15" s="64"/>
      <c r="R15" s="6">
        <f>+SUM(R13:R14)</f>
        <v>193</v>
      </c>
      <c r="S15" s="64"/>
      <c r="T15" s="6">
        <f>+SUM(T13:T14)</f>
        <v>212</v>
      </c>
      <c r="U15" s="6">
        <f>+SUM(U13:U14)</f>
        <v>25</v>
      </c>
      <c r="V15" s="6">
        <f>+SUM(V13:V14)</f>
        <v>38</v>
      </c>
      <c r="W15" s="6">
        <f>+SUM(W13:W14)</f>
        <v>2</v>
      </c>
    </row>
    <row r="16" spans="1:23" s="110" customFormat="1" x14ac:dyDescent="0.25">
      <c r="A16" s="12" t="s">
        <v>3</v>
      </c>
      <c r="B16" s="120">
        <v>21</v>
      </c>
      <c r="D16" s="120">
        <v>13</v>
      </c>
      <c r="F16" s="120">
        <v>6</v>
      </c>
      <c r="H16" s="120">
        <v>0</v>
      </c>
      <c r="J16" s="120">
        <v>3</v>
      </c>
      <c r="L16" s="120">
        <v>25</v>
      </c>
      <c r="N16" s="120">
        <v>21</v>
      </c>
      <c r="P16" s="120">
        <v>18</v>
      </c>
      <c r="R16" s="120">
        <v>23</v>
      </c>
    </row>
    <row r="17" spans="1:18" s="110" customFormat="1" x14ac:dyDescent="0.25">
      <c r="A17" s="12" t="s">
        <v>2</v>
      </c>
      <c r="B17" s="121">
        <v>36</v>
      </c>
      <c r="D17" s="121">
        <v>21</v>
      </c>
      <c r="F17" s="121">
        <v>4</v>
      </c>
      <c r="H17" s="121">
        <v>6</v>
      </c>
      <c r="J17" s="121">
        <v>4</v>
      </c>
      <c r="L17" s="121">
        <v>35</v>
      </c>
      <c r="N17" s="121">
        <v>34</v>
      </c>
      <c r="P17" s="121">
        <v>36</v>
      </c>
      <c r="R17" s="193">
        <v>35</v>
      </c>
    </row>
    <row r="18" spans="1:18" s="110" customFormat="1" ht="15.75" thickBot="1" x14ac:dyDescent="0.3">
      <c r="A18" s="9" t="s">
        <v>65</v>
      </c>
      <c r="B18" s="122">
        <v>2</v>
      </c>
      <c r="D18" s="122">
        <v>0</v>
      </c>
      <c r="F18" s="122">
        <v>2</v>
      </c>
      <c r="H18" s="122">
        <v>0</v>
      </c>
      <c r="J18" s="122">
        <v>0</v>
      </c>
      <c r="L18" s="122">
        <v>1</v>
      </c>
      <c r="N18" s="122">
        <v>2</v>
      </c>
      <c r="P18" s="122">
        <v>2</v>
      </c>
      <c r="R18" s="122">
        <f>2</f>
        <v>2</v>
      </c>
    </row>
    <row r="19" spans="1:18" s="64" customFormat="1" ht="15.75" thickBot="1" x14ac:dyDescent="0.3">
      <c r="A19" s="119" t="s">
        <v>0</v>
      </c>
      <c r="B19" s="6">
        <f>+SUM(B15:B18)</f>
        <v>249</v>
      </c>
      <c r="D19" s="6">
        <f>+SUM(D15:D18)</f>
        <v>138</v>
      </c>
      <c r="F19" s="6">
        <f>+SUM(F15:F18)</f>
        <v>64</v>
      </c>
      <c r="H19" s="6">
        <f>+SUM(H15:H18)</f>
        <v>11</v>
      </c>
      <c r="J19" s="6">
        <f>+SUM(J15:J18)</f>
        <v>38</v>
      </c>
      <c r="L19" s="6">
        <f>+SUM(L15:L18)</f>
        <v>260</v>
      </c>
      <c r="N19" s="6">
        <f>+SUM(N15:N18)</f>
        <v>239</v>
      </c>
      <c r="P19" s="6">
        <f>+SUM(P15:P18)</f>
        <v>236</v>
      </c>
      <c r="R19" s="6">
        <f>+SUM(R15:R18)</f>
        <v>253</v>
      </c>
    </row>
    <row r="29" spans="1:18" x14ac:dyDescent="0.25">
      <c r="B29" s="1"/>
    </row>
    <row r="30" spans="1:18" x14ac:dyDescent="0.25">
      <c r="B30" s="7"/>
    </row>
    <row r="31" spans="1:18" x14ac:dyDescent="0.25">
      <c r="B31" s="12"/>
    </row>
    <row r="32" spans="1:18" x14ac:dyDescent="0.25">
      <c r="B32" s="63"/>
    </row>
    <row r="33" spans="2:2" x14ac:dyDescent="0.25">
      <c r="B33" s="9"/>
    </row>
    <row r="34" spans="2:2" x14ac:dyDescent="0.25">
      <c r="B34" s="7"/>
    </row>
    <row r="37" spans="2:2" x14ac:dyDescent="0.25">
      <c r="B37" s="2"/>
    </row>
    <row r="43" spans="2:2" x14ac:dyDescent="0.25">
      <c r="B43" s="2"/>
    </row>
    <row r="46" spans="2:2" x14ac:dyDescent="0.25">
      <c r="B46" s="2"/>
    </row>
  </sheetData>
  <mergeCells count="22">
    <mergeCell ref="N11:N12"/>
    <mergeCell ref="H11:H12"/>
    <mergeCell ref="P11:P12"/>
    <mergeCell ref="R11:R12"/>
    <mergeCell ref="J11:J12"/>
    <mergeCell ref="L11:L12"/>
    <mergeCell ref="B11:B12"/>
    <mergeCell ref="D11:D12"/>
    <mergeCell ref="F11:F12"/>
    <mergeCell ref="T11:T12"/>
    <mergeCell ref="U11:U12"/>
    <mergeCell ref="W11:W12"/>
    <mergeCell ref="Q11:Q12"/>
    <mergeCell ref="V11:V12"/>
    <mergeCell ref="T8:W10"/>
    <mergeCell ref="B2:B4"/>
    <mergeCell ref="D2:J4"/>
    <mergeCell ref="L2:L4"/>
    <mergeCell ref="N2:P2"/>
    <mergeCell ref="N3:N4"/>
    <mergeCell ref="P3:P4"/>
    <mergeCell ref="R2:R4"/>
  </mergeCells>
  <pageMargins left="0.7" right="0.7" top="1" bottom="0.75" header="0.3" footer="0.3"/>
  <pageSetup paperSize="5" scale="75" orientation="landscape" r:id="rId1"/>
  <headerFooter>
    <oddHeader>&amp;C&amp;"-,Bold"Republican Primary Elections Results - June 4, 2024
Prepared by the Office of Joseph J. Giralo, Atlantic County Clerk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46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21.85546875" bestFit="1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28" width="13.140625" customWidth="1"/>
    <col min="29" max="29" width="1.7109375" customWidth="1"/>
    <col min="30" max="33" width="12" customWidth="1"/>
  </cols>
  <sheetData>
    <row r="2" spans="1:33" ht="15" customHeight="1" x14ac:dyDescent="0.25">
      <c r="B2" s="139" t="str">
        <f>+'Lead Sheet (D)'!G2</f>
        <v>Choice for President &amp; 3rd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49"/>
      <c r="V2" s="179" t="str">
        <f>+'Lead Sheet (D)'!Z2</f>
        <v>County Commissioner</v>
      </c>
      <c r="W2" s="180"/>
      <c r="X2" s="181"/>
      <c r="Y2" s="49"/>
      <c r="Z2" s="139" t="s">
        <v>115</v>
      </c>
      <c r="AA2" s="140"/>
      <c r="AB2" s="141"/>
      <c r="AC2" s="49"/>
      <c r="AD2" s="23"/>
    </row>
    <row r="3" spans="1:33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49"/>
      <c r="V3" s="156" t="str">
        <f>+'Lead Sheet (D)'!Z3</f>
        <v>at-Large</v>
      </c>
      <c r="W3" s="87"/>
      <c r="X3" s="144" t="str">
        <f>+'Lead Sheet (D)'!AD3</f>
        <v>District 5</v>
      </c>
      <c r="Y3" s="49"/>
      <c r="Z3" s="142"/>
      <c r="AA3" s="143"/>
      <c r="AB3" s="144"/>
      <c r="AC3" s="49"/>
      <c r="AD3" s="23"/>
    </row>
    <row r="4" spans="1:33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49"/>
      <c r="V4" s="157"/>
      <c r="W4" s="86"/>
      <c r="X4" s="147"/>
      <c r="Y4" s="49"/>
      <c r="Z4" s="145"/>
      <c r="AA4" s="146"/>
      <c r="AB4" s="147"/>
      <c r="AC4" s="49"/>
      <c r="AD4" s="23"/>
    </row>
    <row r="5" spans="1:33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U5" s="53"/>
      <c r="V5" s="49"/>
      <c r="W5" s="53"/>
      <c r="X5" s="53"/>
      <c r="Y5" s="51"/>
      <c r="Z5" s="53"/>
      <c r="AA5" s="23"/>
      <c r="AB5" s="84"/>
      <c r="AC5" s="52"/>
    </row>
    <row r="6" spans="1:33" ht="12.75" customHeight="1" x14ac:dyDescent="0.25">
      <c r="A6" s="35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43"/>
      <c r="V6" s="129"/>
      <c r="W6" s="43"/>
      <c r="X6" s="129"/>
      <c r="Y6" s="43"/>
      <c r="Z6" s="47"/>
      <c r="AA6" s="82"/>
      <c r="AB6" s="45"/>
      <c r="AC6" s="43"/>
    </row>
    <row r="7" spans="1:33" s="30" customFormat="1" ht="15" customHeight="1" x14ac:dyDescent="0.25">
      <c r="A7" s="35"/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35"/>
      <c r="V7" s="130" t="str">
        <f>+'Lead Sheet (D)'!Z7</f>
        <v>Kim</v>
      </c>
      <c r="W7" s="35"/>
      <c r="X7" s="130" t="str">
        <f>+'Lead Sheet (D)'!AD7</f>
        <v>Susan</v>
      </c>
      <c r="Y7" s="35"/>
      <c r="Z7" s="76" t="s">
        <v>240</v>
      </c>
      <c r="AA7" s="98"/>
      <c r="AB7" s="75" t="s">
        <v>240</v>
      </c>
      <c r="AC7" s="35"/>
    </row>
    <row r="8" spans="1:33" s="30" customFormat="1" ht="15" customHeight="1" x14ac:dyDescent="0.25">
      <c r="A8" s="35"/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35"/>
      <c r="V8" s="130" t="str">
        <f>+'Lead Sheet (D)'!Z8</f>
        <v>O'BRIEN</v>
      </c>
      <c r="W8" s="35"/>
      <c r="X8" s="130" t="str">
        <f>+'Lead Sheet (D)'!AD8</f>
        <v>LAZARCHICK</v>
      </c>
      <c r="Y8" s="35"/>
      <c r="Z8" s="76" t="s">
        <v>241</v>
      </c>
      <c r="AA8" s="98"/>
      <c r="AB8" s="75" t="s">
        <v>241</v>
      </c>
      <c r="AC8" s="35"/>
      <c r="AD8" s="139" t="s">
        <v>57</v>
      </c>
      <c r="AE8" s="140"/>
      <c r="AF8" s="140"/>
      <c r="AG8" s="141"/>
    </row>
    <row r="9" spans="1:33" ht="15.75" thickBot="1" x14ac:dyDescent="0.3">
      <c r="A9" s="35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35"/>
      <c r="V9" s="226"/>
      <c r="W9" s="35"/>
      <c r="X9" s="226"/>
      <c r="Y9" s="23"/>
      <c r="Z9" s="89"/>
      <c r="AA9" s="70"/>
      <c r="AB9" s="69"/>
      <c r="AC9" s="35"/>
      <c r="AD9" s="142"/>
      <c r="AE9" s="168"/>
      <c r="AF9" s="168"/>
      <c r="AG9" s="144"/>
    </row>
    <row r="10" spans="1:33" ht="5.0999999999999996" customHeight="1" thickBot="1" x14ac:dyDescent="0.3">
      <c r="A10" s="30"/>
      <c r="B10" s="117"/>
      <c r="AD10" s="169"/>
      <c r="AE10" s="170"/>
      <c r="AF10" s="170"/>
      <c r="AG10" s="171"/>
    </row>
    <row r="11" spans="1:33" ht="15" customHeight="1" x14ac:dyDescent="0.25">
      <c r="A11" s="30"/>
      <c r="B11" s="163" t="s">
        <v>73</v>
      </c>
      <c r="C11" s="178"/>
      <c r="D11" s="163" t="s">
        <v>73</v>
      </c>
      <c r="E11" s="30"/>
      <c r="F11" s="163" t="s">
        <v>73</v>
      </c>
      <c r="H11" s="163" t="s">
        <v>73</v>
      </c>
      <c r="I11" s="178"/>
      <c r="J11" s="163" t="s">
        <v>73</v>
      </c>
      <c r="K11" s="30"/>
      <c r="L11" s="163" t="s">
        <v>73</v>
      </c>
      <c r="M11" s="30"/>
      <c r="N11" s="163" t="s">
        <v>73</v>
      </c>
      <c r="O11" s="178"/>
      <c r="P11" s="163" t="s">
        <v>73</v>
      </c>
      <c r="Q11" s="30"/>
      <c r="R11" s="163" t="s">
        <v>73</v>
      </c>
      <c r="S11" s="30"/>
      <c r="T11" s="163" t="s">
        <v>73</v>
      </c>
      <c r="V11" s="163" t="s">
        <v>73</v>
      </c>
      <c r="W11" s="178"/>
      <c r="X11" s="163" t="s">
        <v>73</v>
      </c>
      <c r="Y11" s="118"/>
      <c r="Z11" s="163" t="s">
        <v>73</v>
      </c>
      <c r="AA11" s="231"/>
      <c r="AB11" s="163" t="s">
        <v>73</v>
      </c>
      <c r="AD11" s="172" t="s">
        <v>45</v>
      </c>
      <c r="AE11" s="174" t="s">
        <v>3</v>
      </c>
      <c r="AF11" s="174" t="s">
        <v>2</v>
      </c>
      <c r="AG11" s="176" t="s">
        <v>72</v>
      </c>
    </row>
    <row r="12" spans="1:33" ht="15.75" thickBot="1" x14ac:dyDescent="0.3">
      <c r="A12" s="30"/>
      <c r="B12" s="164"/>
      <c r="C12" s="178"/>
      <c r="D12" s="164"/>
      <c r="E12" s="30"/>
      <c r="F12" s="164"/>
      <c r="H12" s="164"/>
      <c r="I12" s="178"/>
      <c r="J12" s="164"/>
      <c r="K12" s="30"/>
      <c r="L12" s="164"/>
      <c r="M12" s="30"/>
      <c r="N12" s="164"/>
      <c r="O12" s="178"/>
      <c r="P12" s="164"/>
      <c r="Q12" s="30"/>
      <c r="R12" s="164"/>
      <c r="S12" s="30"/>
      <c r="T12" s="164"/>
      <c r="V12" s="164"/>
      <c r="W12" s="178"/>
      <c r="X12" s="164"/>
      <c r="Y12" s="118"/>
      <c r="Z12" s="164"/>
      <c r="AA12" s="231"/>
      <c r="AB12" s="164"/>
      <c r="AD12" s="173"/>
      <c r="AE12" s="175"/>
      <c r="AF12" s="175"/>
      <c r="AG12" s="177"/>
    </row>
    <row r="13" spans="1:33" x14ac:dyDescent="0.25">
      <c r="A13" t="s">
        <v>111</v>
      </c>
      <c r="B13" s="66">
        <v>1</v>
      </c>
      <c r="C13" s="30"/>
      <c r="D13" s="66">
        <v>32</v>
      </c>
      <c r="E13" s="30"/>
      <c r="F13" s="66">
        <v>4</v>
      </c>
      <c r="G13" s="30"/>
      <c r="H13" s="66">
        <v>3</v>
      </c>
      <c r="I13" s="30"/>
      <c r="J13" s="66">
        <v>29</v>
      </c>
      <c r="K13" s="30"/>
      <c r="L13" s="66">
        <v>3</v>
      </c>
      <c r="M13" s="30"/>
      <c r="N13" s="66">
        <v>17</v>
      </c>
      <c r="O13" s="30"/>
      <c r="P13" s="66">
        <v>18</v>
      </c>
      <c r="Q13" s="30"/>
      <c r="R13" s="66">
        <v>1</v>
      </c>
      <c r="S13" s="30"/>
      <c r="T13" s="66">
        <v>2</v>
      </c>
      <c r="U13" s="30"/>
      <c r="V13" s="66">
        <v>33</v>
      </c>
      <c r="W13" s="30"/>
      <c r="X13" s="66">
        <v>32</v>
      </c>
      <c r="Y13" s="30"/>
      <c r="Z13" s="66"/>
      <c r="AA13" s="30"/>
      <c r="AB13" s="66"/>
      <c r="AC13" s="30"/>
      <c r="AD13" s="66">
        <v>40</v>
      </c>
      <c r="AE13" s="65">
        <v>1</v>
      </c>
      <c r="AF13" s="65">
        <v>34</v>
      </c>
      <c r="AG13" s="10">
        <v>1</v>
      </c>
    </row>
    <row r="14" spans="1:33" ht="15.75" thickBot="1" x14ac:dyDescent="0.3">
      <c r="A14" t="s">
        <v>110</v>
      </c>
      <c r="B14" s="66">
        <v>3</v>
      </c>
      <c r="C14" s="30"/>
      <c r="D14" s="66">
        <v>32</v>
      </c>
      <c r="E14" s="30"/>
      <c r="F14" s="66">
        <v>2</v>
      </c>
      <c r="G14" s="30"/>
      <c r="H14" s="66">
        <v>4</v>
      </c>
      <c r="I14" s="30"/>
      <c r="J14" s="66">
        <v>24</v>
      </c>
      <c r="K14" s="30"/>
      <c r="L14" s="66">
        <v>8</v>
      </c>
      <c r="M14" s="30"/>
      <c r="N14" s="66">
        <v>13</v>
      </c>
      <c r="O14" s="30"/>
      <c r="P14" s="66">
        <v>14</v>
      </c>
      <c r="Q14" s="30"/>
      <c r="R14" s="66">
        <v>1</v>
      </c>
      <c r="S14" s="30"/>
      <c r="T14" s="66">
        <v>7</v>
      </c>
      <c r="U14" s="30"/>
      <c r="V14" s="66">
        <v>33</v>
      </c>
      <c r="W14" s="30"/>
      <c r="X14" s="66">
        <v>32</v>
      </c>
      <c r="Y14" s="30"/>
      <c r="Z14" s="66"/>
      <c r="AA14" s="30"/>
      <c r="AB14" s="66"/>
      <c r="AC14" s="30"/>
      <c r="AD14" s="66">
        <v>38</v>
      </c>
      <c r="AE14" s="65">
        <v>4</v>
      </c>
      <c r="AF14" s="65">
        <v>24</v>
      </c>
      <c r="AG14" s="66">
        <v>1</v>
      </c>
    </row>
    <row r="15" spans="1:33" s="4" customFormat="1" ht="15.75" thickBot="1" x14ac:dyDescent="0.3">
      <c r="A15" s="7" t="s">
        <v>4</v>
      </c>
      <c r="B15" s="6">
        <f>+SUM(B13:B14)</f>
        <v>4</v>
      </c>
      <c r="C15" s="64"/>
      <c r="D15" s="6">
        <f>+SUM(D13:D14)</f>
        <v>64</v>
      </c>
      <c r="E15" s="64"/>
      <c r="F15" s="6">
        <f>+SUM(F13:F14)</f>
        <v>6</v>
      </c>
      <c r="G15" s="64"/>
      <c r="H15" s="6">
        <f>+SUM(H13:H14)</f>
        <v>7</v>
      </c>
      <c r="I15" s="64"/>
      <c r="J15" s="6">
        <f>+SUM(J13:J14)</f>
        <v>53</v>
      </c>
      <c r="K15" s="64"/>
      <c r="L15" s="6">
        <f>+SUM(L13:L14)</f>
        <v>11</v>
      </c>
      <c r="M15" s="64"/>
      <c r="N15" s="6">
        <f>+SUM(N13:N14)</f>
        <v>30</v>
      </c>
      <c r="O15" s="64"/>
      <c r="P15" s="6">
        <f>+SUM(P13:P14)</f>
        <v>32</v>
      </c>
      <c r="Q15" s="64"/>
      <c r="R15" s="6">
        <f>+SUM(R13:R14)</f>
        <v>2</v>
      </c>
      <c r="S15" s="64"/>
      <c r="T15" s="6">
        <f>+SUM(T13:T14)</f>
        <v>9</v>
      </c>
      <c r="U15" s="64"/>
      <c r="V15" s="6">
        <f>+SUM(V13:V14)</f>
        <v>66</v>
      </c>
      <c r="W15" s="64"/>
      <c r="X15" s="6">
        <f>+SUM(X13:X14)</f>
        <v>64</v>
      </c>
      <c r="Y15" s="64"/>
      <c r="Z15" s="6">
        <f>+SUM(Z13:Z14)</f>
        <v>0</v>
      </c>
      <c r="AA15" s="64"/>
      <c r="AB15" s="6">
        <f>+SUM(AB13:AB14)</f>
        <v>0</v>
      </c>
      <c r="AC15" s="64"/>
      <c r="AD15" s="6">
        <f>+SUM(AD13:AD14)</f>
        <v>78</v>
      </c>
      <c r="AE15" s="6">
        <f>+SUM(AE13:AE14)</f>
        <v>5</v>
      </c>
      <c r="AF15" s="6">
        <f>+SUM(AF13:AF14)</f>
        <v>58</v>
      </c>
      <c r="AG15" s="6">
        <f>+SUM(AG13:AG14)</f>
        <v>2</v>
      </c>
    </row>
    <row r="16" spans="1:33" s="110" customFormat="1" x14ac:dyDescent="0.25">
      <c r="A16" s="12" t="s">
        <v>3</v>
      </c>
      <c r="B16" s="120">
        <v>0</v>
      </c>
      <c r="D16" s="120">
        <v>4</v>
      </c>
      <c r="F16" s="120">
        <v>1</v>
      </c>
      <c r="H16" s="120">
        <v>0</v>
      </c>
      <c r="J16" s="120">
        <v>4</v>
      </c>
      <c r="L16" s="120">
        <v>1</v>
      </c>
      <c r="N16" s="120">
        <v>3</v>
      </c>
      <c r="P16" s="120">
        <v>2</v>
      </c>
      <c r="R16" s="120">
        <v>0</v>
      </c>
      <c r="T16" s="120">
        <v>0</v>
      </c>
      <c r="V16" s="120">
        <v>5</v>
      </c>
      <c r="X16" s="120">
        <v>5</v>
      </c>
      <c r="Z16" s="232"/>
      <c r="AB16" s="232"/>
    </row>
    <row r="17" spans="1:28" s="110" customFormat="1" x14ac:dyDescent="0.25">
      <c r="A17" s="12" t="s">
        <v>2</v>
      </c>
      <c r="B17" s="121">
        <v>1</v>
      </c>
      <c r="D17" s="121">
        <v>42</v>
      </c>
      <c r="F17" s="121">
        <v>4</v>
      </c>
      <c r="H17" s="121">
        <v>7</v>
      </c>
      <c r="J17" s="121">
        <v>38</v>
      </c>
      <c r="L17" s="121">
        <v>11</v>
      </c>
      <c r="N17" s="121">
        <v>22</v>
      </c>
      <c r="P17" s="121">
        <v>21</v>
      </c>
      <c r="R17" s="121">
        <v>4</v>
      </c>
      <c r="T17" s="121">
        <v>6</v>
      </c>
      <c r="V17" s="121">
        <v>49</v>
      </c>
      <c r="X17" s="121">
        <v>51</v>
      </c>
      <c r="Z17" s="193"/>
      <c r="AB17" s="193"/>
    </row>
    <row r="18" spans="1:28" s="110" customFormat="1" ht="15.75" thickBot="1" x14ac:dyDescent="0.3">
      <c r="A18" s="9" t="s">
        <v>65</v>
      </c>
      <c r="B18" s="122">
        <v>0</v>
      </c>
      <c r="D18" s="122">
        <v>2</v>
      </c>
      <c r="F18" s="122">
        <v>0</v>
      </c>
      <c r="H18" s="122">
        <v>0</v>
      </c>
      <c r="J18" s="122">
        <v>2</v>
      </c>
      <c r="L18" s="122">
        <v>0</v>
      </c>
      <c r="N18" s="122">
        <v>2</v>
      </c>
      <c r="P18" s="122">
        <v>0</v>
      </c>
      <c r="R18" s="122">
        <v>0</v>
      </c>
      <c r="T18" s="122">
        <v>0</v>
      </c>
      <c r="V18" s="122">
        <v>2</v>
      </c>
      <c r="X18" s="122">
        <v>2</v>
      </c>
      <c r="Z18" s="122"/>
      <c r="AB18" s="122"/>
    </row>
    <row r="19" spans="1:28" s="4" customFormat="1" ht="15.75" thickBot="1" x14ac:dyDescent="0.3">
      <c r="A19" s="4" t="s">
        <v>0</v>
      </c>
      <c r="B19" s="6">
        <f>+SUM(B15:B18)</f>
        <v>5</v>
      </c>
      <c r="D19" s="6">
        <f>+SUM(D15:D18)</f>
        <v>112</v>
      </c>
      <c r="F19" s="6">
        <f>+SUM(F15:F18)</f>
        <v>11</v>
      </c>
      <c r="H19" s="6">
        <f>+SUM(H15:H18)</f>
        <v>14</v>
      </c>
      <c r="J19" s="6">
        <f>+SUM(J15:J18)</f>
        <v>97</v>
      </c>
      <c r="L19" s="6">
        <f>+SUM(L15:L18)</f>
        <v>23</v>
      </c>
      <c r="N19" s="6">
        <f>+SUM(N15:N18)</f>
        <v>57</v>
      </c>
      <c r="P19" s="6">
        <f>+SUM(P15:P18)</f>
        <v>55</v>
      </c>
      <c r="R19" s="6">
        <f>+SUM(R15:R18)</f>
        <v>6</v>
      </c>
      <c r="T19" s="6">
        <f>+SUM(T15:T18)</f>
        <v>15</v>
      </c>
      <c r="V19" s="6">
        <f>+SUM(V15:V18)</f>
        <v>122</v>
      </c>
      <c r="X19" s="6">
        <f>+SUM(X15:X18)</f>
        <v>122</v>
      </c>
      <c r="Z19" s="6">
        <f>+SUM(Z15:Z18)</f>
        <v>0</v>
      </c>
      <c r="AB19" s="6">
        <f>+SUM(AB15:AB18)</f>
        <v>0</v>
      </c>
    </row>
    <row r="29" spans="1:28" x14ac:dyDescent="0.25">
      <c r="B29" s="1"/>
    </row>
    <row r="30" spans="1:28" x14ac:dyDescent="0.25">
      <c r="B30" s="7"/>
    </row>
    <row r="31" spans="1:28" x14ac:dyDescent="0.25">
      <c r="B31" s="12"/>
    </row>
    <row r="32" spans="1:28" x14ac:dyDescent="0.25">
      <c r="B32" s="63"/>
    </row>
    <row r="33" spans="2:2" x14ac:dyDescent="0.25">
      <c r="B33" s="9"/>
    </row>
    <row r="34" spans="2:2" x14ac:dyDescent="0.25">
      <c r="B34" s="7"/>
    </row>
    <row r="37" spans="2:2" x14ac:dyDescent="0.25">
      <c r="B37" s="2"/>
    </row>
    <row r="43" spans="2:2" x14ac:dyDescent="0.25">
      <c r="B43" s="2"/>
    </row>
    <row r="46" spans="2:2" x14ac:dyDescent="0.25">
      <c r="B46" s="2"/>
    </row>
  </sheetData>
  <mergeCells count="31">
    <mergeCell ref="AF11:AF12"/>
    <mergeCell ref="AG11:AG12"/>
    <mergeCell ref="X11:X12"/>
    <mergeCell ref="Z11:Z12"/>
    <mergeCell ref="AA11:AA12"/>
    <mergeCell ref="AB11:AB12"/>
    <mergeCell ref="AD11:AD12"/>
    <mergeCell ref="AE11:AE12"/>
    <mergeCell ref="O11:O12"/>
    <mergeCell ref="P11:P12"/>
    <mergeCell ref="R11:R12"/>
    <mergeCell ref="T11:T12"/>
    <mergeCell ref="V11:V12"/>
    <mergeCell ref="W11:W12"/>
    <mergeCell ref="AD8:AG10"/>
    <mergeCell ref="B11:B12"/>
    <mergeCell ref="C11:C12"/>
    <mergeCell ref="D11:D12"/>
    <mergeCell ref="F11:F12"/>
    <mergeCell ref="H11:H12"/>
    <mergeCell ref="I11:I12"/>
    <mergeCell ref="J11:J12"/>
    <mergeCell ref="L11:L12"/>
    <mergeCell ref="N11:N12"/>
    <mergeCell ref="B2:F4"/>
    <mergeCell ref="H2:L4"/>
    <mergeCell ref="N2:T4"/>
    <mergeCell ref="V2:X2"/>
    <mergeCell ref="Z2:AB4"/>
    <mergeCell ref="V3:V4"/>
    <mergeCell ref="X3:X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25.5703125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28" width="13.140625" customWidth="1"/>
    <col min="29" max="29" width="1.7109375" customWidth="1"/>
    <col min="30" max="33" width="12" customWidth="1"/>
  </cols>
  <sheetData>
    <row r="1" spans="1:33" x14ac:dyDescent="0.25"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33" ht="15" customHeight="1" x14ac:dyDescent="0.25">
      <c r="B2" s="139" t="str">
        <f>+'Lead Sheet (D)'!G2</f>
        <v>Choice for President &amp; 3rd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49"/>
      <c r="V2" s="179" t="str">
        <f>+'Lead Sheet (D)'!Z2</f>
        <v>County Commissioner</v>
      </c>
      <c r="W2" s="180"/>
      <c r="X2" s="181"/>
      <c r="Y2" s="49"/>
      <c r="Z2" s="139" t="s">
        <v>121</v>
      </c>
      <c r="AA2" s="140"/>
      <c r="AB2" s="141"/>
      <c r="AC2" s="49"/>
    </row>
    <row r="3" spans="1:33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49"/>
      <c r="V3" s="156" t="str">
        <f>+'Lead Sheet (D)'!Z3</f>
        <v>at-Large</v>
      </c>
      <c r="W3" s="87"/>
      <c r="X3" s="144" t="str">
        <f>+'Lead Sheet (D)'!AD3</f>
        <v>District 5</v>
      </c>
      <c r="Y3" s="49"/>
      <c r="Z3" s="142"/>
      <c r="AA3" s="143"/>
      <c r="AB3" s="144"/>
      <c r="AC3" s="49"/>
    </row>
    <row r="4" spans="1:33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49"/>
      <c r="V4" s="157"/>
      <c r="W4" s="86"/>
      <c r="X4" s="147"/>
      <c r="Y4" s="49"/>
      <c r="Z4" s="145"/>
      <c r="AA4" s="146"/>
      <c r="AB4" s="147"/>
      <c r="AC4" s="49"/>
    </row>
    <row r="5" spans="1:33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U5" s="53"/>
      <c r="V5" s="49"/>
      <c r="W5" s="53"/>
      <c r="X5" s="53"/>
      <c r="Y5" s="51"/>
      <c r="Z5" s="53"/>
      <c r="AA5" s="23"/>
      <c r="AB5" s="84"/>
      <c r="AC5" s="53"/>
    </row>
    <row r="6" spans="1:33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43"/>
      <c r="V6" s="129"/>
      <c r="W6" s="43"/>
      <c r="X6" s="129"/>
      <c r="Y6" s="43"/>
      <c r="Z6" s="47"/>
      <c r="AA6" s="82"/>
      <c r="AB6" s="45"/>
      <c r="AC6" s="43"/>
    </row>
    <row r="7" spans="1:33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35"/>
      <c r="V7" s="130" t="str">
        <f>+'Lead Sheet (D)'!Z7</f>
        <v>Kim</v>
      </c>
      <c r="W7" s="35"/>
      <c r="X7" s="130" t="str">
        <f>+'Lead Sheet (D)'!AD7</f>
        <v>Susan</v>
      </c>
      <c r="Y7" s="35"/>
      <c r="Z7" s="76" t="s">
        <v>240</v>
      </c>
      <c r="AA7" s="98"/>
      <c r="AB7" s="75" t="s">
        <v>240</v>
      </c>
      <c r="AC7" s="35"/>
    </row>
    <row r="8" spans="1:33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35"/>
      <c r="V8" s="130" t="str">
        <f>+'Lead Sheet (D)'!Z8</f>
        <v>O'BRIEN</v>
      </c>
      <c r="W8" s="35"/>
      <c r="X8" s="130" t="str">
        <f>+'Lead Sheet (D)'!AD8</f>
        <v>LAZARCHICK</v>
      </c>
      <c r="Y8" s="35"/>
      <c r="Z8" s="76" t="s">
        <v>241</v>
      </c>
      <c r="AA8" s="98"/>
      <c r="AB8" s="75" t="s">
        <v>241</v>
      </c>
      <c r="AC8" s="35"/>
      <c r="AD8" s="139" t="s">
        <v>57</v>
      </c>
      <c r="AE8" s="140"/>
      <c r="AF8" s="140"/>
      <c r="AG8" s="141"/>
    </row>
    <row r="9" spans="1:33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35"/>
      <c r="V9" s="226"/>
      <c r="W9" s="35"/>
      <c r="X9" s="226"/>
      <c r="Y9" s="23"/>
      <c r="Z9" s="89"/>
      <c r="AA9" s="70"/>
      <c r="AB9" s="69"/>
      <c r="AC9" s="35"/>
      <c r="AD9" s="142"/>
      <c r="AE9" s="168"/>
      <c r="AF9" s="168"/>
      <c r="AG9" s="144"/>
    </row>
    <row r="10" spans="1:33" ht="5.0999999999999996" customHeight="1" thickBot="1" x14ac:dyDescent="0.3">
      <c r="A10" s="30"/>
      <c r="B10" s="117"/>
      <c r="AD10" s="169"/>
      <c r="AE10" s="170"/>
      <c r="AF10" s="170"/>
      <c r="AG10" s="171"/>
    </row>
    <row r="11" spans="1:33" ht="15" customHeight="1" x14ac:dyDescent="0.25">
      <c r="A11" s="30"/>
      <c r="B11" s="163" t="s">
        <v>73</v>
      </c>
      <c r="C11" s="178"/>
      <c r="D11" s="163" t="s">
        <v>73</v>
      </c>
      <c r="E11" s="30"/>
      <c r="F11" s="163" t="s">
        <v>73</v>
      </c>
      <c r="H11" s="163" t="s">
        <v>73</v>
      </c>
      <c r="I11" s="178"/>
      <c r="J11" s="163" t="s">
        <v>73</v>
      </c>
      <c r="K11" s="30"/>
      <c r="L11" s="163" t="s">
        <v>73</v>
      </c>
      <c r="M11" s="30"/>
      <c r="N11" s="163" t="s">
        <v>73</v>
      </c>
      <c r="O11" s="178"/>
      <c r="P11" s="163" t="s">
        <v>73</v>
      </c>
      <c r="Q11" s="30"/>
      <c r="R11" s="163" t="s">
        <v>73</v>
      </c>
      <c r="S11" s="30"/>
      <c r="T11" s="163" t="s">
        <v>73</v>
      </c>
      <c r="V11" s="163" t="s">
        <v>73</v>
      </c>
      <c r="W11" s="178"/>
      <c r="X11" s="163" t="s">
        <v>73</v>
      </c>
      <c r="Y11" s="118"/>
      <c r="Z11" s="163" t="s">
        <v>73</v>
      </c>
      <c r="AA11" s="178"/>
      <c r="AB11" s="163" t="s">
        <v>73</v>
      </c>
      <c r="AD11" s="172" t="s">
        <v>45</v>
      </c>
      <c r="AE11" s="174" t="s">
        <v>3</v>
      </c>
      <c r="AF11" s="174" t="s">
        <v>2</v>
      </c>
      <c r="AG11" s="176" t="s">
        <v>72</v>
      </c>
    </row>
    <row r="12" spans="1:33" ht="15.75" thickBot="1" x14ac:dyDescent="0.3">
      <c r="A12" s="30"/>
      <c r="B12" s="164"/>
      <c r="C12" s="178"/>
      <c r="D12" s="164"/>
      <c r="E12" s="30"/>
      <c r="F12" s="164"/>
      <c r="H12" s="164"/>
      <c r="I12" s="178"/>
      <c r="J12" s="164"/>
      <c r="K12" s="30"/>
      <c r="L12" s="164"/>
      <c r="M12" s="30"/>
      <c r="N12" s="164"/>
      <c r="O12" s="178"/>
      <c r="P12" s="164"/>
      <c r="Q12" s="30"/>
      <c r="R12" s="164"/>
      <c r="S12" s="30"/>
      <c r="T12" s="164"/>
      <c r="V12" s="164"/>
      <c r="W12" s="178"/>
      <c r="X12" s="164"/>
      <c r="Y12" s="118"/>
      <c r="Z12" s="164"/>
      <c r="AA12" s="178"/>
      <c r="AB12" s="164"/>
      <c r="AD12" s="173"/>
      <c r="AE12" s="175"/>
      <c r="AF12" s="175"/>
      <c r="AG12" s="177"/>
    </row>
    <row r="13" spans="1:33" x14ac:dyDescent="0.25">
      <c r="A13" t="s">
        <v>119</v>
      </c>
      <c r="B13" s="66">
        <v>1</v>
      </c>
      <c r="C13" s="30"/>
      <c r="D13" s="66">
        <v>38</v>
      </c>
      <c r="E13" s="30"/>
      <c r="F13" s="66">
        <v>2</v>
      </c>
      <c r="G13" s="30"/>
      <c r="H13" s="66">
        <v>3</v>
      </c>
      <c r="I13" s="30"/>
      <c r="J13" s="66">
        <v>26</v>
      </c>
      <c r="K13" s="30"/>
      <c r="L13" s="66">
        <v>6</v>
      </c>
      <c r="M13" s="30"/>
      <c r="N13" s="66">
        <v>14</v>
      </c>
      <c r="O13" s="30"/>
      <c r="P13" s="66">
        <v>19</v>
      </c>
      <c r="Q13" s="30"/>
      <c r="R13" s="66">
        <v>1</v>
      </c>
      <c r="S13" s="30"/>
      <c r="T13" s="66">
        <v>4</v>
      </c>
      <c r="U13" s="30"/>
      <c r="V13" s="66">
        <v>29</v>
      </c>
      <c r="W13" s="30"/>
      <c r="X13" s="66">
        <v>28</v>
      </c>
      <c r="Y13" s="30"/>
      <c r="Z13" s="66"/>
      <c r="AA13" s="30"/>
      <c r="AB13" s="66"/>
      <c r="AC13" s="30"/>
      <c r="AD13" s="66">
        <v>42</v>
      </c>
      <c r="AE13" s="65">
        <v>4</v>
      </c>
      <c r="AF13" s="65">
        <v>23</v>
      </c>
      <c r="AG13" s="10">
        <v>1</v>
      </c>
    </row>
    <row r="14" spans="1:33" x14ac:dyDescent="0.25">
      <c r="A14" t="s">
        <v>118</v>
      </c>
      <c r="B14" s="66">
        <v>2</v>
      </c>
      <c r="C14" s="30"/>
      <c r="D14" s="66">
        <v>25</v>
      </c>
      <c r="E14" s="30"/>
      <c r="F14" s="66">
        <v>1</v>
      </c>
      <c r="G14" s="30"/>
      <c r="H14" s="66">
        <v>4</v>
      </c>
      <c r="I14" s="30"/>
      <c r="J14" s="66">
        <v>21</v>
      </c>
      <c r="K14" s="30"/>
      <c r="L14" s="66">
        <v>3</v>
      </c>
      <c r="M14" s="30"/>
      <c r="N14" s="66">
        <v>21</v>
      </c>
      <c r="O14" s="30"/>
      <c r="P14" s="66">
        <v>7</v>
      </c>
      <c r="Q14" s="30"/>
      <c r="R14" s="66">
        <v>2</v>
      </c>
      <c r="S14" s="30"/>
      <c r="T14" s="66">
        <v>0</v>
      </c>
      <c r="U14" s="30"/>
      <c r="V14" s="66">
        <v>26</v>
      </c>
      <c r="W14" s="30"/>
      <c r="X14" s="66">
        <v>28</v>
      </c>
      <c r="Y14" s="30"/>
      <c r="Z14" s="66"/>
      <c r="AA14" s="30"/>
      <c r="AB14" s="66"/>
      <c r="AC14" s="30"/>
      <c r="AD14" s="66">
        <v>31</v>
      </c>
      <c r="AE14" s="65">
        <v>5</v>
      </c>
      <c r="AF14" s="65">
        <v>35</v>
      </c>
      <c r="AG14" s="66">
        <v>2</v>
      </c>
    </row>
    <row r="15" spans="1:33" x14ac:dyDescent="0.25">
      <c r="A15" t="s">
        <v>117</v>
      </c>
      <c r="B15" s="66">
        <v>2</v>
      </c>
      <c r="C15" s="30"/>
      <c r="D15" s="66">
        <v>52</v>
      </c>
      <c r="E15" s="30"/>
      <c r="F15" s="66">
        <v>5</v>
      </c>
      <c r="G15" s="30"/>
      <c r="H15" s="66">
        <v>5</v>
      </c>
      <c r="I15" s="30"/>
      <c r="J15" s="66">
        <v>35</v>
      </c>
      <c r="K15" s="30"/>
      <c r="L15" s="66">
        <v>12</v>
      </c>
      <c r="M15" s="30"/>
      <c r="N15" s="66">
        <v>23</v>
      </c>
      <c r="O15" s="30"/>
      <c r="P15" s="66">
        <v>27</v>
      </c>
      <c r="Q15" s="30"/>
      <c r="R15" s="66">
        <v>1</v>
      </c>
      <c r="S15" s="30"/>
      <c r="T15" s="66">
        <v>9</v>
      </c>
      <c r="U15" s="30"/>
      <c r="V15" s="66">
        <v>53</v>
      </c>
      <c r="W15" s="30"/>
      <c r="X15" s="66">
        <v>49</v>
      </c>
      <c r="Y15" s="30"/>
      <c r="Z15" s="66"/>
      <c r="AA15" s="30"/>
      <c r="AB15" s="66"/>
      <c r="AC15" s="30"/>
      <c r="AD15" s="66">
        <v>66</v>
      </c>
      <c r="AE15" s="65">
        <v>22</v>
      </c>
      <c r="AF15" s="65">
        <v>35</v>
      </c>
      <c r="AG15" s="66">
        <v>2</v>
      </c>
    </row>
    <row r="16" spans="1:33" ht="15.75" thickBot="1" x14ac:dyDescent="0.3">
      <c r="A16" t="s">
        <v>116</v>
      </c>
      <c r="B16" s="66">
        <v>2</v>
      </c>
      <c r="C16" s="30"/>
      <c r="D16" s="66">
        <v>14</v>
      </c>
      <c r="E16" s="30"/>
      <c r="F16" s="66">
        <v>2</v>
      </c>
      <c r="G16" s="30"/>
      <c r="H16" s="66">
        <v>3</v>
      </c>
      <c r="I16" s="30"/>
      <c r="J16" s="66">
        <v>13</v>
      </c>
      <c r="K16" s="30"/>
      <c r="L16" s="66">
        <v>2</v>
      </c>
      <c r="M16" s="30"/>
      <c r="N16" s="66">
        <v>7</v>
      </c>
      <c r="O16" s="30"/>
      <c r="P16" s="66">
        <v>5</v>
      </c>
      <c r="Q16" s="30"/>
      <c r="R16" s="66">
        <v>2</v>
      </c>
      <c r="S16" s="30"/>
      <c r="T16" s="66">
        <v>3</v>
      </c>
      <c r="U16" s="30"/>
      <c r="V16" s="66">
        <v>14</v>
      </c>
      <c r="W16" s="30"/>
      <c r="X16" s="66">
        <v>14</v>
      </c>
      <c r="Y16" s="30"/>
      <c r="Z16" s="66"/>
      <c r="AA16" s="30"/>
      <c r="AB16" s="66"/>
      <c r="AC16" s="30"/>
      <c r="AD16" s="66">
        <v>22</v>
      </c>
      <c r="AE16" s="65">
        <v>2</v>
      </c>
      <c r="AF16" s="65">
        <v>18</v>
      </c>
      <c r="AG16" s="66">
        <v>0</v>
      </c>
    </row>
    <row r="17" spans="1:33" s="4" customFormat="1" ht="15.75" thickBot="1" x14ac:dyDescent="0.3">
      <c r="A17" s="7" t="s">
        <v>4</v>
      </c>
      <c r="B17" s="6">
        <f>+SUM(B13:B16)</f>
        <v>7</v>
      </c>
      <c r="C17" s="64"/>
      <c r="D17" s="6">
        <f>+SUM(D13:D16)</f>
        <v>129</v>
      </c>
      <c r="E17" s="64"/>
      <c r="F17" s="6">
        <f>+SUM(F13:F16)</f>
        <v>10</v>
      </c>
      <c r="G17" s="64"/>
      <c r="H17" s="6">
        <f>+SUM(H13:H16)</f>
        <v>15</v>
      </c>
      <c r="I17" s="64"/>
      <c r="J17" s="6">
        <f>+SUM(J13:J16)</f>
        <v>95</v>
      </c>
      <c r="K17" s="64"/>
      <c r="L17" s="6">
        <f>+SUM(L13:L16)</f>
        <v>23</v>
      </c>
      <c r="M17" s="64"/>
      <c r="N17" s="6">
        <f>+SUM(N13:N16)</f>
        <v>65</v>
      </c>
      <c r="O17" s="64"/>
      <c r="P17" s="6">
        <f>+SUM(P13:P16)</f>
        <v>58</v>
      </c>
      <c r="Q17" s="64"/>
      <c r="R17" s="6">
        <f>+SUM(R13:R16)</f>
        <v>6</v>
      </c>
      <c r="S17" s="64"/>
      <c r="T17" s="6">
        <f>+SUM(T13:T16)</f>
        <v>16</v>
      </c>
      <c r="U17" s="64"/>
      <c r="V17" s="6">
        <f>+SUM(V13:V16)</f>
        <v>122</v>
      </c>
      <c r="W17" s="64"/>
      <c r="X17" s="6">
        <f>+SUM(X13:X16)</f>
        <v>119</v>
      </c>
      <c r="Y17" s="64"/>
      <c r="Z17" s="6">
        <f>+SUM(Z13:Z16)</f>
        <v>0</v>
      </c>
      <c r="AA17" s="64"/>
      <c r="AB17" s="6">
        <f>+SUM(AB13:AB16)</f>
        <v>0</v>
      </c>
      <c r="AC17" s="64"/>
      <c r="AD17" s="6">
        <f>+SUM(AD13:AD16)</f>
        <v>161</v>
      </c>
      <c r="AE17" s="6">
        <f>+SUM(AE13:AE16)</f>
        <v>33</v>
      </c>
      <c r="AF17" s="6">
        <f>+SUM(AF13:AF16)</f>
        <v>111</v>
      </c>
      <c r="AG17" s="6">
        <f>+SUM(AG13:AG16)</f>
        <v>5</v>
      </c>
    </row>
    <row r="18" spans="1:33" s="30" customFormat="1" x14ac:dyDescent="0.25">
      <c r="A18" s="12" t="s">
        <v>3</v>
      </c>
      <c r="B18" s="192">
        <v>1</v>
      </c>
      <c r="D18" s="192">
        <v>27</v>
      </c>
      <c r="F18" s="192">
        <v>2</v>
      </c>
      <c r="H18" s="192">
        <v>4</v>
      </c>
      <c r="J18" s="192">
        <v>20</v>
      </c>
      <c r="L18" s="192">
        <v>5</v>
      </c>
      <c r="N18" s="192">
        <v>14</v>
      </c>
      <c r="P18" s="192">
        <v>10</v>
      </c>
      <c r="R18" s="192">
        <v>1</v>
      </c>
      <c r="T18" s="192">
        <v>4</v>
      </c>
      <c r="V18" s="192">
        <v>30</v>
      </c>
      <c r="X18" s="192">
        <v>28</v>
      </c>
      <c r="Z18" s="192"/>
      <c r="AB18" s="192"/>
    </row>
    <row r="19" spans="1:33" s="110" customFormat="1" x14ac:dyDescent="0.25">
      <c r="A19" s="12" t="s">
        <v>2</v>
      </c>
      <c r="B19" s="121">
        <v>5</v>
      </c>
      <c r="D19" s="121">
        <v>97</v>
      </c>
      <c r="F19" s="121">
        <v>3</v>
      </c>
      <c r="H19" s="121">
        <v>4</v>
      </c>
      <c r="J19" s="121">
        <v>89</v>
      </c>
      <c r="L19" s="121">
        <v>13</v>
      </c>
      <c r="N19" s="121">
        <v>51</v>
      </c>
      <c r="P19" s="121">
        <v>42</v>
      </c>
      <c r="R19" s="121">
        <v>2</v>
      </c>
      <c r="T19" s="121">
        <v>11</v>
      </c>
      <c r="V19" s="121">
        <v>96</v>
      </c>
      <c r="X19" s="121">
        <v>97</v>
      </c>
      <c r="Z19" s="121"/>
      <c r="AB19" s="121"/>
    </row>
    <row r="20" spans="1:33" s="30" customFormat="1" ht="15.75" thickBot="1" x14ac:dyDescent="0.3">
      <c r="A20" s="9" t="s">
        <v>65</v>
      </c>
      <c r="B20" s="194">
        <v>0</v>
      </c>
      <c r="D20" s="194">
        <v>5</v>
      </c>
      <c r="F20" s="194">
        <v>0</v>
      </c>
      <c r="H20" s="194">
        <v>1</v>
      </c>
      <c r="J20" s="194">
        <v>4</v>
      </c>
      <c r="L20" s="194">
        <v>0</v>
      </c>
      <c r="N20" s="194">
        <v>2</v>
      </c>
      <c r="P20" s="194">
        <v>2</v>
      </c>
      <c r="R20" s="194">
        <v>0</v>
      </c>
      <c r="T20" s="194">
        <v>0</v>
      </c>
      <c r="V20" s="194">
        <v>4</v>
      </c>
      <c r="X20" s="194">
        <v>4</v>
      </c>
      <c r="Z20" s="194"/>
      <c r="AB20" s="194"/>
    </row>
    <row r="21" spans="1:33" s="64" customFormat="1" ht="15.75" thickBot="1" x14ac:dyDescent="0.3">
      <c r="A21" s="119" t="s">
        <v>0</v>
      </c>
      <c r="B21" s="6">
        <f>+SUM(B17:B20)</f>
        <v>13</v>
      </c>
      <c r="D21" s="6">
        <f>+SUM(D17:D20)</f>
        <v>258</v>
      </c>
      <c r="F21" s="6">
        <f>+SUM(F17:F20)</f>
        <v>15</v>
      </c>
      <c r="H21" s="6">
        <f>+SUM(H17:H20)</f>
        <v>24</v>
      </c>
      <c r="J21" s="6">
        <f>+SUM(J17:J20)</f>
        <v>208</v>
      </c>
      <c r="L21" s="6">
        <f>+SUM(L17:L20)</f>
        <v>41</v>
      </c>
      <c r="N21" s="6">
        <f>+SUM(N17:N20)</f>
        <v>132</v>
      </c>
      <c r="P21" s="6">
        <f>+SUM(P17:P20)</f>
        <v>112</v>
      </c>
      <c r="R21" s="6">
        <f>+SUM(R17:R20)</f>
        <v>9</v>
      </c>
      <c r="T21" s="6">
        <f>+SUM(T17:T20)</f>
        <v>31</v>
      </c>
      <c r="V21" s="6">
        <f>+SUM(V17:V20)</f>
        <v>252</v>
      </c>
      <c r="X21" s="6">
        <f>+SUM(X17:X20)</f>
        <v>248</v>
      </c>
      <c r="Z21" s="6">
        <f>+SUM(Z17:Z20)</f>
        <v>0</v>
      </c>
      <c r="AB21" s="6">
        <f>+SUM(AB17:AB20)</f>
        <v>0</v>
      </c>
    </row>
    <row r="31" spans="1:33" x14ac:dyDescent="0.25">
      <c r="B31" s="1"/>
    </row>
    <row r="32" spans="1:33" x14ac:dyDescent="0.25">
      <c r="B32" s="7"/>
    </row>
    <row r="33" spans="2:2" x14ac:dyDescent="0.25">
      <c r="B33" s="12"/>
    </row>
    <row r="34" spans="2:2" x14ac:dyDescent="0.25">
      <c r="B34" s="63"/>
    </row>
    <row r="35" spans="2:2" x14ac:dyDescent="0.25">
      <c r="B35" s="9"/>
    </row>
    <row r="36" spans="2:2" x14ac:dyDescent="0.25">
      <c r="B36" s="7"/>
    </row>
    <row r="39" spans="2:2" x14ac:dyDescent="0.25">
      <c r="B39" s="2"/>
    </row>
    <row r="45" spans="2:2" x14ac:dyDescent="0.25">
      <c r="B45" s="2"/>
    </row>
    <row r="48" spans="2:2" x14ac:dyDescent="0.25">
      <c r="B48" s="2"/>
    </row>
  </sheetData>
  <mergeCells count="31">
    <mergeCell ref="AF11:AF12"/>
    <mergeCell ref="AG11:AG12"/>
    <mergeCell ref="X11:X12"/>
    <mergeCell ref="Z11:Z12"/>
    <mergeCell ref="AA11:AA12"/>
    <mergeCell ref="AB11:AB12"/>
    <mergeCell ref="AD11:AD12"/>
    <mergeCell ref="AE11:AE12"/>
    <mergeCell ref="O11:O12"/>
    <mergeCell ref="P11:P12"/>
    <mergeCell ref="R11:R12"/>
    <mergeCell ref="T11:T12"/>
    <mergeCell ref="V11:V12"/>
    <mergeCell ref="W11:W12"/>
    <mergeCell ref="AD8:AG10"/>
    <mergeCell ref="B11:B12"/>
    <mergeCell ref="C11:C12"/>
    <mergeCell ref="D11:D12"/>
    <mergeCell ref="F11:F12"/>
    <mergeCell ref="H11:H12"/>
    <mergeCell ref="I11:I12"/>
    <mergeCell ref="J11:J12"/>
    <mergeCell ref="L11:L12"/>
    <mergeCell ref="N11:N12"/>
    <mergeCell ref="B2:F4"/>
    <mergeCell ref="H2:L4"/>
    <mergeCell ref="N2:T4"/>
    <mergeCell ref="V2:X2"/>
    <mergeCell ref="Z2:AB4"/>
    <mergeCell ref="V3:V4"/>
    <mergeCell ref="X3:X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45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11.7109375" bestFit="1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4.7109375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28" width="13.140625" customWidth="1"/>
    <col min="29" max="29" width="1.7109375" customWidth="1"/>
    <col min="30" max="33" width="12" customWidth="1"/>
  </cols>
  <sheetData>
    <row r="2" spans="1:33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49"/>
      <c r="V2" s="179" t="str">
        <f>+'Lead Sheet (D)'!Z2</f>
        <v>County Commissioner</v>
      </c>
      <c r="W2" s="180"/>
      <c r="X2" s="181"/>
      <c r="Y2" s="49"/>
      <c r="Z2" s="165" t="s">
        <v>82</v>
      </c>
      <c r="AA2" s="49"/>
      <c r="AB2" s="165" t="s">
        <v>115</v>
      </c>
      <c r="AC2" s="49"/>
    </row>
    <row r="3" spans="1:33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49"/>
      <c r="V3" s="156" t="str">
        <f>+'Lead Sheet (D)'!Z3</f>
        <v>at-Large</v>
      </c>
      <c r="W3" s="87"/>
      <c r="X3" s="144" t="str">
        <f>+'Lead Sheet (D)'!AD3</f>
        <v>District 5</v>
      </c>
      <c r="Y3" s="49"/>
      <c r="Z3" s="166"/>
      <c r="AA3" s="49"/>
      <c r="AB3" s="166"/>
      <c r="AC3" s="49"/>
    </row>
    <row r="4" spans="1:33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49"/>
      <c r="V4" s="157"/>
      <c r="W4" s="86"/>
      <c r="X4" s="147"/>
      <c r="Y4" s="49"/>
      <c r="Z4" s="167"/>
      <c r="AA4" s="49"/>
      <c r="AB4" s="167"/>
      <c r="AC4" s="49"/>
    </row>
    <row r="5" spans="1:33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U5" s="53"/>
      <c r="V5" s="49"/>
      <c r="W5" s="53"/>
      <c r="X5" s="53"/>
      <c r="Y5" s="53"/>
      <c r="Z5" s="53"/>
      <c r="AA5" s="53"/>
      <c r="AB5" s="53"/>
      <c r="AC5" s="53"/>
    </row>
    <row r="6" spans="1:33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43"/>
      <c r="V6" s="129"/>
      <c r="W6" s="43"/>
      <c r="X6" s="129"/>
      <c r="Y6" s="43"/>
      <c r="Z6" s="44"/>
      <c r="AA6" s="43"/>
      <c r="AB6" s="44"/>
      <c r="AC6" s="43"/>
    </row>
    <row r="7" spans="1:33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35"/>
      <c r="V7" s="130" t="str">
        <f>+'Lead Sheet (D)'!Z7</f>
        <v>Kim</v>
      </c>
      <c r="W7" s="35"/>
      <c r="X7" s="130" t="str">
        <f>+'Lead Sheet (D)'!AD7</f>
        <v>Susan</v>
      </c>
      <c r="Y7" s="35"/>
      <c r="Z7" s="36" t="s">
        <v>346</v>
      </c>
      <c r="AA7" s="35"/>
      <c r="AB7" s="36" t="s">
        <v>347</v>
      </c>
      <c r="AC7" s="35"/>
    </row>
    <row r="8" spans="1:33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35"/>
      <c r="V8" s="130" t="str">
        <f>+'Lead Sheet (D)'!Z8</f>
        <v>O'BRIEN</v>
      </c>
      <c r="W8" s="35"/>
      <c r="X8" s="130" t="str">
        <f>+'Lead Sheet (D)'!AD8</f>
        <v>LAZARCHICK</v>
      </c>
      <c r="Y8" s="35"/>
      <c r="Z8" s="36" t="s">
        <v>348</v>
      </c>
      <c r="AA8" s="35"/>
      <c r="AB8" s="36" t="s">
        <v>349</v>
      </c>
      <c r="AC8" s="35"/>
      <c r="AD8" s="139" t="s">
        <v>57</v>
      </c>
      <c r="AE8" s="140"/>
      <c r="AF8" s="140"/>
      <c r="AG8" s="141"/>
    </row>
    <row r="9" spans="1:33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35"/>
      <c r="V9" s="226"/>
      <c r="W9" s="35"/>
      <c r="X9" s="226"/>
      <c r="Y9" s="35"/>
      <c r="Z9" s="135"/>
      <c r="AA9" s="35"/>
      <c r="AB9" s="135"/>
      <c r="AC9" s="35"/>
      <c r="AD9" s="142"/>
      <c r="AE9" s="168"/>
      <c r="AF9" s="168"/>
      <c r="AG9" s="144"/>
    </row>
    <row r="10" spans="1:33" ht="5.0999999999999996" customHeight="1" thickBot="1" x14ac:dyDescent="0.3">
      <c r="A10" s="30"/>
      <c r="B10" s="117"/>
      <c r="AD10" s="169"/>
      <c r="AE10" s="170"/>
      <c r="AF10" s="170"/>
      <c r="AG10" s="171"/>
    </row>
    <row r="11" spans="1:33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G11" s="30"/>
      <c r="H11" s="163" t="s">
        <v>73</v>
      </c>
      <c r="I11" s="178"/>
      <c r="J11" s="163" t="s">
        <v>73</v>
      </c>
      <c r="K11" s="30"/>
      <c r="L11" s="163" t="s">
        <v>73</v>
      </c>
      <c r="M11" s="30"/>
      <c r="N11" s="163" t="s">
        <v>73</v>
      </c>
      <c r="O11" s="178"/>
      <c r="P11" s="163" t="s">
        <v>73</v>
      </c>
      <c r="Q11" s="30"/>
      <c r="R11" s="163" t="s">
        <v>73</v>
      </c>
      <c r="S11" s="30"/>
      <c r="T11" s="163" t="s">
        <v>73</v>
      </c>
      <c r="V11" s="163" t="s">
        <v>73</v>
      </c>
      <c r="W11" s="178"/>
      <c r="X11" s="163" t="s">
        <v>73</v>
      </c>
      <c r="Z11" s="163" t="s">
        <v>73</v>
      </c>
      <c r="AB11" s="163" t="s">
        <v>73</v>
      </c>
      <c r="AD11" s="172" t="s">
        <v>45</v>
      </c>
      <c r="AE11" s="174" t="s">
        <v>3</v>
      </c>
      <c r="AF11" s="174" t="s">
        <v>2</v>
      </c>
      <c r="AG11" s="176" t="s">
        <v>72</v>
      </c>
    </row>
    <row r="12" spans="1:33" ht="15.75" thickBot="1" x14ac:dyDescent="0.3">
      <c r="A12" s="30"/>
      <c r="B12" s="164"/>
      <c r="C12" s="118"/>
      <c r="D12" s="164"/>
      <c r="E12" s="118"/>
      <c r="F12" s="164"/>
      <c r="G12" s="30"/>
      <c r="H12" s="164"/>
      <c r="I12" s="178"/>
      <c r="J12" s="164"/>
      <c r="K12" s="30"/>
      <c r="L12" s="164"/>
      <c r="M12" s="30"/>
      <c r="N12" s="164"/>
      <c r="O12" s="178"/>
      <c r="P12" s="164"/>
      <c r="Q12" s="30"/>
      <c r="R12" s="164"/>
      <c r="S12" s="30"/>
      <c r="T12" s="164"/>
      <c r="V12" s="164"/>
      <c r="W12" s="178"/>
      <c r="X12" s="164"/>
      <c r="Z12" s="164"/>
      <c r="AB12" s="164"/>
      <c r="AD12" s="173"/>
      <c r="AE12" s="175"/>
      <c r="AF12" s="175"/>
      <c r="AG12" s="177"/>
    </row>
    <row r="13" spans="1:33" ht="15.75" thickBot="1" x14ac:dyDescent="0.3">
      <c r="A13" t="s">
        <v>22</v>
      </c>
      <c r="B13" s="66">
        <v>0</v>
      </c>
      <c r="C13" s="30"/>
      <c r="D13" s="66">
        <v>9</v>
      </c>
      <c r="E13" s="30"/>
      <c r="F13" s="66">
        <v>2</v>
      </c>
      <c r="G13" s="30"/>
      <c r="H13" s="66">
        <v>1</v>
      </c>
      <c r="I13" s="30"/>
      <c r="J13" s="66">
        <v>9</v>
      </c>
      <c r="K13" s="30"/>
      <c r="L13" s="66">
        <v>2</v>
      </c>
      <c r="M13" s="30"/>
      <c r="N13" s="66">
        <v>5</v>
      </c>
      <c r="O13" s="30"/>
      <c r="P13" s="66">
        <v>7</v>
      </c>
      <c r="Q13" s="30"/>
      <c r="R13" s="66">
        <v>1</v>
      </c>
      <c r="S13" s="30"/>
      <c r="T13" s="66">
        <v>1</v>
      </c>
      <c r="U13" s="30"/>
      <c r="V13" s="66">
        <v>13</v>
      </c>
      <c r="W13" s="30"/>
      <c r="X13" s="66">
        <v>13</v>
      </c>
      <c r="Y13" s="30"/>
      <c r="Z13" s="66">
        <v>2</v>
      </c>
      <c r="AA13" s="30"/>
      <c r="AB13" s="66">
        <v>1</v>
      </c>
      <c r="AC13" s="30"/>
      <c r="AD13" s="66">
        <v>14</v>
      </c>
      <c r="AE13" s="65">
        <v>3</v>
      </c>
      <c r="AF13" s="65">
        <v>4</v>
      </c>
      <c r="AG13" s="10">
        <v>0</v>
      </c>
    </row>
    <row r="14" spans="1:33" ht="15.75" thickBot="1" x14ac:dyDescent="0.3">
      <c r="A14" s="7" t="s">
        <v>4</v>
      </c>
      <c r="B14" s="233">
        <f>+SUM(B13:B13)</f>
        <v>0</v>
      </c>
      <c r="C14" s="30"/>
      <c r="D14" s="233">
        <f>+SUM(D13:D13)</f>
        <v>9</v>
      </c>
      <c r="E14" s="30"/>
      <c r="F14" s="233">
        <f>+SUM(F13:F13)</f>
        <v>2</v>
      </c>
      <c r="G14" s="30"/>
      <c r="H14" s="233">
        <f>+SUM(H13:H13)</f>
        <v>1</v>
      </c>
      <c r="I14" s="30"/>
      <c r="J14" s="233">
        <f>+SUM(J13:J13)</f>
        <v>9</v>
      </c>
      <c r="K14" s="30"/>
      <c r="L14" s="233">
        <f>+SUM(L13:L13)</f>
        <v>2</v>
      </c>
      <c r="M14" s="30"/>
      <c r="N14" s="233">
        <f>+SUM(N13:N13)</f>
        <v>5</v>
      </c>
      <c r="O14" s="30"/>
      <c r="P14" s="233">
        <f>+SUM(P13:P13)</f>
        <v>7</v>
      </c>
      <c r="Q14" s="30"/>
      <c r="R14" s="233">
        <f>+SUM(R13:R13)</f>
        <v>1</v>
      </c>
      <c r="S14" s="30"/>
      <c r="T14" s="233">
        <f>+SUM(T13:T13)</f>
        <v>1</v>
      </c>
      <c r="U14" s="30"/>
      <c r="V14" s="233">
        <f>+SUM(V13:V13)</f>
        <v>13</v>
      </c>
      <c r="W14" s="30"/>
      <c r="X14" s="233">
        <f>+SUM(X13:X13)</f>
        <v>13</v>
      </c>
      <c r="Y14" s="30"/>
      <c r="Z14" s="233">
        <f>+SUM(Z13:Z13)</f>
        <v>2</v>
      </c>
      <c r="AA14" s="30"/>
      <c r="AB14" s="233">
        <f>+SUM(AB13:AB13)</f>
        <v>1</v>
      </c>
      <c r="AC14" s="30"/>
      <c r="AD14" s="6">
        <f>+SUM(AD13:AD13)</f>
        <v>14</v>
      </c>
      <c r="AE14" s="6">
        <f>+SUM(AE13:AE13)</f>
        <v>3</v>
      </c>
      <c r="AF14" s="6">
        <f>+SUM(AF13:AF13)</f>
        <v>4</v>
      </c>
      <c r="AG14" s="6">
        <f>+SUM(AG13:AG13)</f>
        <v>0</v>
      </c>
    </row>
    <row r="15" spans="1:33" s="30" customFormat="1" x14ac:dyDescent="0.25">
      <c r="A15" s="12" t="s">
        <v>3</v>
      </c>
      <c r="B15" s="192">
        <v>0</v>
      </c>
      <c r="D15" s="192">
        <v>3</v>
      </c>
      <c r="F15" s="192">
        <v>0</v>
      </c>
      <c r="H15" s="192">
        <v>0</v>
      </c>
      <c r="J15" s="192">
        <v>3</v>
      </c>
      <c r="L15" s="192">
        <v>0</v>
      </c>
      <c r="N15" s="192">
        <v>1</v>
      </c>
      <c r="P15" s="192">
        <v>2</v>
      </c>
      <c r="R15" s="192">
        <v>0</v>
      </c>
      <c r="T15" s="192">
        <v>0</v>
      </c>
      <c r="V15" s="192">
        <v>1</v>
      </c>
      <c r="X15" s="192">
        <v>1</v>
      </c>
      <c r="Z15" s="192">
        <v>0</v>
      </c>
      <c r="AB15" s="192">
        <v>0</v>
      </c>
    </row>
    <row r="16" spans="1:33" s="30" customFormat="1" x14ac:dyDescent="0.25">
      <c r="A16" s="12" t="s">
        <v>2</v>
      </c>
      <c r="B16" s="66">
        <v>0</v>
      </c>
      <c r="D16" s="66">
        <v>4</v>
      </c>
      <c r="F16" s="66">
        <v>0</v>
      </c>
      <c r="H16" s="66">
        <v>1</v>
      </c>
      <c r="J16" s="66">
        <v>3</v>
      </c>
      <c r="L16" s="66">
        <v>0</v>
      </c>
      <c r="N16" s="66">
        <v>1</v>
      </c>
      <c r="P16" s="66">
        <v>3</v>
      </c>
      <c r="R16" s="66">
        <v>0</v>
      </c>
      <c r="T16" s="66">
        <v>0</v>
      </c>
      <c r="V16" s="66">
        <v>4</v>
      </c>
      <c r="X16" s="66">
        <v>4</v>
      </c>
      <c r="Z16" s="66">
        <v>0</v>
      </c>
      <c r="AB16" s="66">
        <v>0</v>
      </c>
    </row>
    <row r="17" spans="1:28" s="30" customFormat="1" ht="18" customHeight="1" thickBot="1" x14ac:dyDescent="0.3">
      <c r="A17" s="9" t="s">
        <v>65</v>
      </c>
      <c r="B17" s="194">
        <v>0</v>
      </c>
      <c r="D17" s="194">
        <v>0</v>
      </c>
      <c r="F17" s="194">
        <v>0</v>
      </c>
      <c r="H17" s="194">
        <v>0</v>
      </c>
      <c r="J17" s="194">
        <v>0</v>
      </c>
      <c r="L17" s="194">
        <v>0</v>
      </c>
      <c r="N17" s="194">
        <v>0</v>
      </c>
      <c r="P17" s="194">
        <v>0</v>
      </c>
      <c r="R17" s="194">
        <v>0</v>
      </c>
      <c r="T17" s="194">
        <v>0</v>
      </c>
      <c r="V17" s="194">
        <v>0</v>
      </c>
      <c r="X17" s="194">
        <v>0</v>
      </c>
      <c r="Z17" s="194">
        <v>0</v>
      </c>
      <c r="AB17" s="194">
        <v>0</v>
      </c>
    </row>
    <row r="18" spans="1:28" s="30" customFormat="1" ht="15.75" thickBot="1" x14ac:dyDescent="0.3">
      <c r="A18" s="119" t="s">
        <v>0</v>
      </c>
      <c r="B18" s="233">
        <f>+SUM(B14:B17)</f>
        <v>0</v>
      </c>
      <c r="D18" s="233">
        <f>+SUM(D14:D17)</f>
        <v>16</v>
      </c>
      <c r="F18" s="233">
        <f>+SUM(F14:F17)</f>
        <v>2</v>
      </c>
      <c r="H18" s="233">
        <f>+SUM(H14:H17)</f>
        <v>2</v>
      </c>
      <c r="J18" s="233">
        <f>+SUM(J14:J17)</f>
        <v>15</v>
      </c>
      <c r="L18" s="233">
        <f>+SUM(L14:L17)</f>
        <v>2</v>
      </c>
      <c r="N18" s="233">
        <f>+SUM(N14:N17)</f>
        <v>7</v>
      </c>
      <c r="P18" s="233">
        <f>+SUM(P14:P17)</f>
        <v>12</v>
      </c>
      <c r="R18" s="233">
        <f>+SUM(R14:R17)</f>
        <v>1</v>
      </c>
      <c r="T18" s="233">
        <f>+SUM(T14:T17)</f>
        <v>1</v>
      </c>
      <c r="V18" s="233">
        <f>+SUM(V14:V17)</f>
        <v>18</v>
      </c>
      <c r="X18" s="233">
        <f>+SUM(X14:X17)</f>
        <v>18</v>
      </c>
      <c r="Z18" s="233">
        <f>+SUM(Z14:Z17)</f>
        <v>2</v>
      </c>
      <c r="AB18" s="233">
        <f>+SUM(AB14:AB17)</f>
        <v>1</v>
      </c>
    </row>
    <row r="28" spans="1:28" x14ac:dyDescent="0.25">
      <c r="B28" s="1"/>
    </row>
    <row r="29" spans="1:28" x14ac:dyDescent="0.25">
      <c r="B29" s="7"/>
    </row>
    <row r="30" spans="1:28" x14ac:dyDescent="0.25">
      <c r="B30" s="12"/>
    </row>
    <row r="31" spans="1:28" x14ac:dyDescent="0.25">
      <c r="B31" s="63"/>
    </row>
    <row r="32" spans="1:28" x14ac:dyDescent="0.25">
      <c r="B32" s="9"/>
    </row>
    <row r="33" spans="2:2" x14ac:dyDescent="0.25">
      <c r="B33" s="7"/>
    </row>
    <row r="36" spans="2:2" x14ac:dyDescent="0.25">
      <c r="B36" s="2"/>
    </row>
    <row r="42" spans="2:2" x14ac:dyDescent="0.25">
      <c r="B42" s="2"/>
    </row>
    <row r="45" spans="2:2" x14ac:dyDescent="0.25">
      <c r="B45" s="2"/>
    </row>
  </sheetData>
  <mergeCells count="30">
    <mergeCell ref="Z11:Z12"/>
    <mergeCell ref="AB11:AB12"/>
    <mergeCell ref="AD11:AD12"/>
    <mergeCell ref="AE11:AE12"/>
    <mergeCell ref="AF11:AF12"/>
    <mergeCell ref="AG11:AG12"/>
    <mergeCell ref="P11:P12"/>
    <mergeCell ref="R11:R12"/>
    <mergeCell ref="T11:T12"/>
    <mergeCell ref="V11:V12"/>
    <mergeCell ref="W11:W12"/>
    <mergeCell ref="X11:X12"/>
    <mergeCell ref="AD8:AG10"/>
    <mergeCell ref="B11:B12"/>
    <mergeCell ref="D11:D12"/>
    <mergeCell ref="F11:F12"/>
    <mergeCell ref="H11:H12"/>
    <mergeCell ref="I11:I12"/>
    <mergeCell ref="J11:J12"/>
    <mergeCell ref="L11:L12"/>
    <mergeCell ref="N11:N12"/>
    <mergeCell ref="O11:O12"/>
    <mergeCell ref="B2:F4"/>
    <mergeCell ref="H2:L4"/>
    <mergeCell ref="N2:T4"/>
    <mergeCell ref="V2:X2"/>
    <mergeCell ref="Z2:Z4"/>
    <mergeCell ref="AB2:AB4"/>
    <mergeCell ref="V3:V4"/>
    <mergeCell ref="X3:X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50"/>
  <sheetViews>
    <sheetView zoomScale="75" zoomScaleNormal="75" zoomScaleSheetLayoutView="75" workbookViewId="0">
      <pane xSplit="1" ySplit="12" topLeftCell="B13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21.28515625" bestFit="1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28" width="13.140625" customWidth="1"/>
    <col min="29" max="29" width="1.7109375" customWidth="1"/>
    <col min="30" max="30" width="13.140625" customWidth="1"/>
    <col min="31" max="31" width="1.7109375" customWidth="1"/>
    <col min="32" max="32" width="13.140625" customWidth="1"/>
    <col min="33" max="33" width="1.7109375" customWidth="1"/>
    <col min="34" max="37" width="12" customWidth="1"/>
  </cols>
  <sheetData>
    <row r="2" spans="1:37" ht="15" customHeight="1" x14ac:dyDescent="0.25">
      <c r="B2" s="139" t="str">
        <f>+'Lead Sheet (D)'!K2</f>
        <v>Choice for President &amp; 5th District Delegates</v>
      </c>
      <c r="C2" s="140"/>
      <c r="D2" s="140"/>
      <c r="E2" s="140"/>
      <c r="F2" s="141"/>
      <c r="G2" s="23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49"/>
      <c r="V2" s="179" t="str">
        <f>+'Lead Sheet (D)'!Z2</f>
        <v>County Commissioner</v>
      </c>
      <c r="W2" s="180"/>
      <c r="X2" s="181"/>
      <c r="Y2" s="49"/>
      <c r="Z2" s="165" t="s">
        <v>82</v>
      </c>
      <c r="AA2" s="51"/>
      <c r="AB2" s="139" t="s">
        <v>128</v>
      </c>
      <c r="AC2" s="140"/>
      <c r="AD2" s="140"/>
      <c r="AE2" s="140"/>
      <c r="AF2" s="141"/>
    </row>
    <row r="3" spans="1:37" x14ac:dyDescent="0.25">
      <c r="A3" s="4"/>
      <c r="B3" s="142"/>
      <c r="C3" s="143"/>
      <c r="D3" s="143"/>
      <c r="E3" s="143"/>
      <c r="F3" s="144"/>
      <c r="G3" s="23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49"/>
      <c r="V3" s="156" t="str">
        <f>+'Lead Sheet (D)'!Z3</f>
        <v>at-Large</v>
      </c>
      <c r="W3" s="87"/>
      <c r="X3" s="144" t="str">
        <f>+'Lead Sheet (D)'!AD3</f>
        <v>District 5</v>
      </c>
      <c r="Y3" s="49"/>
      <c r="Z3" s="166"/>
      <c r="AA3" s="51"/>
      <c r="AB3" s="142"/>
      <c r="AC3" s="143"/>
      <c r="AD3" s="143"/>
      <c r="AE3" s="143"/>
      <c r="AF3" s="144"/>
    </row>
    <row r="4" spans="1:37" x14ac:dyDescent="0.25">
      <c r="A4" s="4"/>
      <c r="B4" s="145"/>
      <c r="C4" s="146"/>
      <c r="D4" s="146"/>
      <c r="E4" s="146"/>
      <c r="F4" s="147"/>
      <c r="G4" s="23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49"/>
      <c r="V4" s="157"/>
      <c r="W4" s="86"/>
      <c r="X4" s="147"/>
      <c r="Y4" s="49"/>
      <c r="Z4" s="167"/>
      <c r="AA4" s="51"/>
      <c r="AB4" s="145"/>
      <c r="AC4" s="146"/>
      <c r="AD4" s="146"/>
      <c r="AE4" s="146"/>
      <c r="AF4" s="147"/>
    </row>
    <row r="5" spans="1:37" ht="5.0999999999999996" customHeight="1" thickBot="1" x14ac:dyDescent="0.3">
      <c r="A5" s="4"/>
      <c r="B5" s="23"/>
      <c r="C5" s="49"/>
      <c r="D5" s="49"/>
      <c r="E5" s="49"/>
      <c r="F5" s="53"/>
      <c r="G5" s="23"/>
      <c r="H5" s="84"/>
      <c r="I5" s="23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U5" s="53"/>
      <c r="V5" s="49"/>
      <c r="W5" s="53"/>
      <c r="X5" s="53"/>
      <c r="Y5" s="53"/>
      <c r="Z5" s="53"/>
      <c r="AA5" s="52"/>
      <c r="AB5" s="50"/>
      <c r="AF5" s="50"/>
    </row>
    <row r="6" spans="1:37" ht="12.75" customHeight="1" x14ac:dyDescent="0.25">
      <c r="A6" s="30"/>
      <c r="B6" s="83"/>
      <c r="C6" s="46"/>
      <c r="D6" s="46"/>
      <c r="E6" s="46"/>
      <c r="F6" s="45"/>
      <c r="G6" s="23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43"/>
      <c r="V6" s="129"/>
      <c r="W6" s="43"/>
      <c r="X6" s="129"/>
      <c r="Y6" s="43"/>
      <c r="Z6" s="44"/>
      <c r="AA6" s="64"/>
      <c r="AB6" s="81"/>
      <c r="AC6" s="78"/>
      <c r="AD6" s="78"/>
      <c r="AE6" s="78"/>
      <c r="AF6" s="93"/>
    </row>
    <row r="7" spans="1:37" s="30" customFormat="1" ht="15" customHeight="1" x14ac:dyDescent="0.25"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35"/>
      <c r="V7" s="130" t="str">
        <f>+'Lead Sheet (D)'!Z7</f>
        <v>Kim</v>
      </c>
      <c r="W7" s="35"/>
      <c r="X7" s="130" t="str">
        <f>+'Lead Sheet (D)'!AD7</f>
        <v>Susan</v>
      </c>
      <c r="Y7" s="35"/>
      <c r="Z7" s="36" t="s">
        <v>350</v>
      </c>
      <c r="AB7" s="76" t="s">
        <v>261</v>
      </c>
      <c r="AC7" s="98"/>
      <c r="AD7" s="98" t="s">
        <v>351</v>
      </c>
      <c r="AE7" s="98"/>
      <c r="AF7" s="75" t="s">
        <v>352</v>
      </c>
    </row>
    <row r="8" spans="1:37" s="30" customFormat="1" ht="15" customHeight="1" x14ac:dyDescent="0.25"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35"/>
      <c r="V8" s="130" t="str">
        <f>+'Lead Sheet (D)'!Z8</f>
        <v>O'BRIEN</v>
      </c>
      <c r="W8" s="35"/>
      <c r="X8" s="130" t="str">
        <f>+'Lead Sheet (D)'!AD8</f>
        <v>LAZARCHICK</v>
      </c>
      <c r="Y8" s="35"/>
      <c r="Z8" s="36" t="s">
        <v>353</v>
      </c>
      <c r="AB8" s="76" t="s">
        <v>354</v>
      </c>
      <c r="AC8" s="98"/>
      <c r="AD8" s="98" t="s">
        <v>355</v>
      </c>
      <c r="AE8" s="98"/>
      <c r="AF8" s="75" t="s">
        <v>356</v>
      </c>
      <c r="AH8" s="139" t="s">
        <v>57</v>
      </c>
      <c r="AI8" s="140"/>
      <c r="AJ8" s="140"/>
      <c r="AK8" s="141"/>
    </row>
    <row r="9" spans="1:37" ht="15.75" thickBot="1" x14ac:dyDescent="0.3">
      <c r="A9" s="30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35"/>
      <c r="V9" s="226"/>
      <c r="W9" s="35"/>
      <c r="X9" s="226"/>
      <c r="Y9" s="35"/>
      <c r="Z9" s="135"/>
      <c r="AA9" s="30"/>
      <c r="AB9" s="71"/>
      <c r="AC9" s="70"/>
      <c r="AD9" s="70"/>
      <c r="AE9" s="70"/>
      <c r="AF9" s="69"/>
      <c r="AH9" s="142"/>
      <c r="AI9" s="168"/>
      <c r="AJ9" s="168"/>
      <c r="AK9" s="144"/>
    </row>
    <row r="10" spans="1:37" ht="5.0999999999999996" customHeight="1" thickBot="1" x14ac:dyDescent="0.3">
      <c r="A10" s="30"/>
      <c r="B10" s="117"/>
      <c r="AH10" s="169"/>
      <c r="AI10" s="170"/>
      <c r="AJ10" s="170"/>
      <c r="AK10" s="171"/>
    </row>
    <row r="11" spans="1:37" ht="15" customHeight="1" x14ac:dyDescent="0.25">
      <c r="A11" s="30"/>
      <c r="B11" s="163" t="s">
        <v>73</v>
      </c>
      <c r="C11" s="178"/>
      <c r="D11" s="163" t="s">
        <v>73</v>
      </c>
      <c r="E11" s="30"/>
      <c r="F11" s="163" t="s">
        <v>73</v>
      </c>
      <c r="H11" s="163" t="s">
        <v>73</v>
      </c>
      <c r="I11" s="178"/>
      <c r="J11" s="163" t="s">
        <v>73</v>
      </c>
      <c r="K11" s="30"/>
      <c r="L11" s="163" t="s">
        <v>73</v>
      </c>
      <c r="M11" s="30"/>
      <c r="N11" s="163" t="s">
        <v>73</v>
      </c>
      <c r="O11" s="178"/>
      <c r="P11" s="163" t="s">
        <v>73</v>
      </c>
      <c r="Q11" s="30"/>
      <c r="R11" s="163" t="s">
        <v>73</v>
      </c>
      <c r="S11" s="30"/>
      <c r="T11" s="163" t="s">
        <v>73</v>
      </c>
      <c r="V11" s="163" t="s">
        <v>73</v>
      </c>
      <c r="W11" s="178"/>
      <c r="X11" s="163" t="s">
        <v>73</v>
      </c>
      <c r="Z11" s="163" t="s">
        <v>73</v>
      </c>
      <c r="AA11" s="178"/>
      <c r="AB11" s="163" t="s">
        <v>73</v>
      </c>
      <c r="AD11" s="163" t="s">
        <v>73</v>
      </c>
      <c r="AE11" s="178"/>
      <c r="AF11" s="163" t="s">
        <v>73</v>
      </c>
      <c r="AH11" s="172" t="s">
        <v>45</v>
      </c>
      <c r="AI11" s="174" t="s">
        <v>3</v>
      </c>
      <c r="AJ11" s="174" t="s">
        <v>2</v>
      </c>
      <c r="AK11" s="176" t="s">
        <v>72</v>
      </c>
    </row>
    <row r="12" spans="1:37" ht="15.75" thickBot="1" x14ac:dyDescent="0.3">
      <c r="A12" s="30"/>
      <c r="B12" s="164"/>
      <c r="C12" s="178"/>
      <c r="D12" s="164"/>
      <c r="E12" s="30"/>
      <c r="F12" s="164"/>
      <c r="H12" s="164"/>
      <c r="I12" s="178"/>
      <c r="J12" s="164"/>
      <c r="K12" s="30"/>
      <c r="L12" s="164"/>
      <c r="M12" s="30"/>
      <c r="N12" s="164"/>
      <c r="O12" s="178"/>
      <c r="P12" s="164"/>
      <c r="Q12" s="30"/>
      <c r="R12" s="164"/>
      <c r="S12" s="30"/>
      <c r="T12" s="164"/>
      <c r="V12" s="164"/>
      <c r="W12" s="178"/>
      <c r="X12" s="164"/>
      <c r="Z12" s="164"/>
      <c r="AA12" s="178"/>
      <c r="AB12" s="164"/>
      <c r="AD12" s="164"/>
      <c r="AE12" s="178"/>
      <c r="AF12" s="164"/>
      <c r="AH12" s="173"/>
      <c r="AI12" s="175"/>
      <c r="AJ12" s="175"/>
      <c r="AK12" s="177"/>
    </row>
    <row r="13" spans="1:37" x14ac:dyDescent="0.25">
      <c r="A13" t="s">
        <v>127</v>
      </c>
      <c r="B13" s="66">
        <v>0</v>
      </c>
      <c r="C13" s="30"/>
      <c r="D13" s="66">
        <v>5</v>
      </c>
      <c r="E13" s="30"/>
      <c r="F13" s="66">
        <v>3</v>
      </c>
      <c r="G13" s="30"/>
      <c r="H13" s="66">
        <v>4</v>
      </c>
      <c r="I13" s="30"/>
      <c r="J13" s="66">
        <v>4</v>
      </c>
      <c r="K13" s="30"/>
      <c r="L13" s="66">
        <v>0</v>
      </c>
      <c r="M13" s="30"/>
      <c r="N13" s="66">
        <v>5</v>
      </c>
      <c r="O13" s="30"/>
      <c r="P13" s="66">
        <v>3</v>
      </c>
      <c r="Q13" s="30"/>
      <c r="R13" s="66">
        <v>0</v>
      </c>
      <c r="S13" s="30"/>
      <c r="T13" s="66">
        <v>0</v>
      </c>
      <c r="U13" s="30"/>
      <c r="V13" s="66">
        <v>8</v>
      </c>
      <c r="W13" s="30"/>
      <c r="X13" s="66">
        <v>6</v>
      </c>
      <c r="Y13" s="30"/>
      <c r="Z13" s="66">
        <v>9</v>
      </c>
      <c r="AA13" s="30"/>
      <c r="AB13" s="66">
        <v>8</v>
      </c>
      <c r="AC13" s="30"/>
      <c r="AD13" s="66">
        <v>6</v>
      </c>
      <c r="AE13" s="30"/>
      <c r="AF13" s="66">
        <v>6</v>
      </c>
      <c r="AG13" s="30"/>
      <c r="AH13" s="66">
        <v>9</v>
      </c>
      <c r="AI13" s="65">
        <v>0</v>
      </c>
      <c r="AJ13" s="65">
        <v>7</v>
      </c>
      <c r="AK13" s="10">
        <v>0</v>
      </c>
    </row>
    <row r="14" spans="1:37" x14ac:dyDescent="0.25">
      <c r="A14" t="s">
        <v>126</v>
      </c>
      <c r="B14" s="66">
        <v>0</v>
      </c>
      <c r="C14" s="30"/>
      <c r="D14" s="66">
        <v>19</v>
      </c>
      <c r="E14" s="30"/>
      <c r="F14" s="66">
        <v>2</v>
      </c>
      <c r="G14" s="30"/>
      <c r="H14" s="67">
        <v>0</v>
      </c>
      <c r="I14" s="30"/>
      <c r="J14" s="67">
        <v>16</v>
      </c>
      <c r="K14" s="30"/>
      <c r="L14" s="66">
        <v>4</v>
      </c>
      <c r="M14" s="30"/>
      <c r="N14" s="66">
        <v>10</v>
      </c>
      <c r="O14" s="30"/>
      <c r="P14" s="66">
        <v>4</v>
      </c>
      <c r="Q14" s="30"/>
      <c r="R14" s="66">
        <v>1</v>
      </c>
      <c r="S14" s="30"/>
      <c r="T14" s="67">
        <v>5</v>
      </c>
      <c r="U14" s="30"/>
      <c r="V14" s="67">
        <v>19</v>
      </c>
      <c r="W14" s="30"/>
      <c r="X14" s="66">
        <v>20</v>
      </c>
      <c r="Y14" s="30"/>
      <c r="Z14" s="66">
        <v>20</v>
      </c>
      <c r="AA14" s="30"/>
      <c r="AB14" s="66">
        <v>20</v>
      </c>
      <c r="AC14" s="30"/>
      <c r="AD14" s="66">
        <v>21</v>
      </c>
      <c r="AE14" s="30"/>
      <c r="AF14" s="66">
        <v>21</v>
      </c>
      <c r="AG14" s="30"/>
      <c r="AH14" s="66">
        <v>21</v>
      </c>
      <c r="AI14" s="65">
        <v>0</v>
      </c>
      <c r="AJ14" s="65">
        <v>1</v>
      </c>
      <c r="AK14" s="10">
        <v>0</v>
      </c>
    </row>
    <row r="15" spans="1:37" x14ac:dyDescent="0.25">
      <c r="A15" t="s">
        <v>125</v>
      </c>
      <c r="B15" s="66">
        <v>0</v>
      </c>
      <c r="C15" s="30"/>
      <c r="D15" s="66">
        <v>11</v>
      </c>
      <c r="E15" s="30"/>
      <c r="F15" s="66">
        <v>3</v>
      </c>
      <c r="G15" s="30"/>
      <c r="H15" s="66">
        <v>1</v>
      </c>
      <c r="I15" s="30"/>
      <c r="J15" s="66">
        <v>9</v>
      </c>
      <c r="K15" s="30"/>
      <c r="L15" s="66">
        <v>3</v>
      </c>
      <c r="M15" s="30"/>
      <c r="N15" s="66">
        <v>8</v>
      </c>
      <c r="O15" s="30"/>
      <c r="P15" s="66">
        <v>2</v>
      </c>
      <c r="Q15" s="30"/>
      <c r="R15" s="66">
        <v>0</v>
      </c>
      <c r="S15" s="30"/>
      <c r="T15" s="66">
        <v>4</v>
      </c>
      <c r="U15" s="30"/>
      <c r="V15" s="66">
        <v>12</v>
      </c>
      <c r="W15" s="30"/>
      <c r="X15" s="66">
        <v>13</v>
      </c>
      <c r="Y15" s="30"/>
      <c r="Z15" s="66">
        <v>15</v>
      </c>
      <c r="AA15" s="30"/>
      <c r="AB15" s="66">
        <v>12</v>
      </c>
      <c r="AC15" s="30"/>
      <c r="AD15" s="66">
        <v>13</v>
      </c>
      <c r="AE15" s="30"/>
      <c r="AF15" s="66">
        <v>13</v>
      </c>
      <c r="AG15" s="30"/>
      <c r="AH15" s="66">
        <v>15</v>
      </c>
      <c r="AI15" s="65">
        <v>1</v>
      </c>
      <c r="AJ15" s="65">
        <v>18</v>
      </c>
      <c r="AK15" s="10">
        <v>0</v>
      </c>
    </row>
    <row r="16" spans="1:37" x14ac:dyDescent="0.25">
      <c r="A16" t="s">
        <v>124</v>
      </c>
      <c r="B16" s="66">
        <v>0</v>
      </c>
      <c r="C16" s="30"/>
      <c r="D16" s="66">
        <v>20</v>
      </c>
      <c r="E16" s="30"/>
      <c r="F16" s="66">
        <v>2</v>
      </c>
      <c r="G16" s="30"/>
      <c r="H16" s="66">
        <v>4</v>
      </c>
      <c r="I16" s="30"/>
      <c r="J16" s="66">
        <v>18</v>
      </c>
      <c r="K16" s="30"/>
      <c r="L16" s="66">
        <v>1</v>
      </c>
      <c r="M16" s="30"/>
      <c r="N16" s="66">
        <v>15</v>
      </c>
      <c r="O16" s="30"/>
      <c r="P16" s="66">
        <v>5</v>
      </c>
      <c r="Q16" s="30"/>
      <c r="R16" s="66">
        <v>3</v>
      </c>
      <c r="S16" s="30"/>
      <c r="T16" s="66">
        <v>3</v>
      </c>
      <c r="U16" s="30"/>
      <c r="V16" s="66">
        <v>23</v>
      </c>
      <c r="W16" s="30"/>
      <c r="X16" s="66">
        <v>23</v>
      </c>
      <c r="Y16" s="30"/>
      <c r="Z16" s="66">
        <v>25</v>
      </c>
      <c r="AA16" s="30"/>
      <c r="AB16" s="66">
        <v>23</v>
      </c>
      <c r="AC16" s="30"/>
      <c r="AD16" s="66">
        <v>22</v>
      </c>
      <c r="AE16" s="30"/>
      <c r="AF16" s="66">
        <v>23</v>
      </c>
      <c r="AG16" s="30"/>
      <c r="AH16" s="66">
        <v>27</v>
      </c>
      <c r="AI16" s="65">
        <v>1</v>
      </c>
      <c r="AJ16" s="65">
        <v>11</v>
      </c>
      <c r="AK16" s="66">
        <v>0</v>
      </c>
    </row>
    <row r="17" spans="1:37" x14ac:dyDescent="0.25">
      <c r="A17" t="s">
        <v>123</v>
      </c>
      <c r="B17" s="66">
        <v>0</v>
      </c>
      <c r="C17" s="30"/>
      <c r="D17" s="66">
        <v>18</v>
      </c>
      <c r="E17" s="30"/>
      <c r="F17" s="66">
        <v>1</v>
      </c>
      <c r="G17" s="30"/>
      <c r="H17" s="66">
        <v>2</v>
      </c>
      <c r="I17" s="30"/>
      <c r="J17" s="66">
        <v>15</v>
      </c>
      <c r="K17" s="30"/>
      <c r="L17" s="66">
        <v>3</v>
      </c>
      <c r="M17" s="30"/>
      <c r="N17" s="66">
        <v>13</v>
      </c>
      <c r="O17" s="30"/>
      <c r="P17" s="66">
        <v>8</v>
      </c>
      <c r="Q17" s="30"/>
      <c r="R17" s="66">
        <v>0</v>
      </c>
      <c r="S17" s="30"/>
      <c r="T17" s="66">
        <v>1</v>
      </c>
      <c r="U17" s="30"/>
      <c r="V17" s="66">
        <v>19</v>
      </c>
      <c r="W17" s="30"/>
      <c r="X17" s="66">
        <v>18</v>
      </c>
      <c r="Y17" s="30"/>
      <c r="Z17" s="66">
        <v>21</v>
      </c>
      <c r="AA17" s="30"/>
      <c r="AB17" s="66">
        <v>20</v>
      </c>
      <c r="AC17" s="30"/>
      <c r="AD17" s="66">
        <v>19</v>
      </c>
      <c r="AE17" s="30"/>
      <c r="AF17" s="66">
        <v>21</v>
      </c>
      <c r="AG17" s="30"/>
      <c r="AH17" s="66">
        <v>22</v>
      </c>
      <c r="AI17" s="65">
        <v>5</v>
      </c>
      <c r="AJ17" s="65">
        <v>8</v>
      </c>
      <c r="AK17" s="66">
        <v>0</v>
      </c>
    </row>
    <row r="18" spans="1:37" ht="15.75" thickBot="1" x14ac:dyDescent="0.3">
      <c r="A18" t="s">
        <v>122</v>
      </c>
      <c r="B18" s="66">
        <v>1</v>
      </c>
      <c r="C18" s="30"/>
      <c r="D18" s="66">
        <v>16</v>
      </c>
      <c r="E18" s="30"/>
      <c r="F18" s="66">
        <v>1</v>
      </c>
      <c r="G18" s="30"/>
      <c r="H18" s="66">
        <v>0</v>
      </c>
      <c r="I18" s="30"/>
      <c r="J18" s="66">
        <v>15</v>
      </c>
      <c r="K18" s="30"/>
      <c r="L18" s="66">
        <v>3</v>
      </c>
      <c r="M18" s="30"/>
      <c r="N18" s="66">
        <v>6</v>
      </c>
      <c r="O18" s="30"/>
      <c r="P18" s="66">
        <v>9</v>
      </c>
      <c r="Q18" s="30"/>
      <c r="R18" s="66">
        <v>1</v>
      </c>
      <c r="S18" s="30"/>
      <c r="T18" s="66">
        <v>2</v>
      </c>
      <c r="U18" s="30"/>
      <c r="V18" s="66">
        <v>18</v>
      </c>
      <c r="W18" s="30"/>
      <c r="X18" s="66">
        <v>16</v>
      </c>
      <c r="Y18" s="30"/>
      <c r="Z18" s="66">
        <v>16</v>
      </c>
      <c r="AA18" s="30"/>
      <c r="AB18" s="66">
        <v>14</v>
      </c>
      <c r="AC18" s="30"/>
      <c r="AD18" s="66">
        <v>13</v>
      </c>
      <c r="AE18" s="30"/>
      <c r="AF18" s="66">
        <v>12</v>
      </c>
      <c r="AG18" s="30"/>
      <c r="AH18" s="66">
        <v>18</v>
      </c>
      <c r="AI18" s="65">
        <v>0</v>
      </c>
      <c r="AJ18" s="65">
        <v>5</v>
      </c>
      <c r="AK18" s="66">
        <v>0</v>
      </c>
    </row>
    <row r="19" spans="1:37" s="4" customFormat="1" ht="15.75" thickBot="1" x14ac:dyDescent="0.3">
      <c r="A19" s="7" t="s">
        <v>4</v>
      </c>
      <c r="B19" s="6">
        <f>+SUM(B13:B18)</f>
        <v>1</v>
      </c>
      <c r="C19" s="64"/>
      <c r="D19" s="6">
        <f>+SUM(D13:D18)</f>
        <v>89</v>
      </c>
      <c r="E19" s="64"/>
      <c r="F19" s="6">
        <f>+SUM(F13:F18)</f>
        <v>12</v>
      </c>
      <c r="G19" s="64"/>
      <c r="H19" s="6">
        <f>+SUM(H13:H18)</f>
        <v>11</v>
      </c>
      <c r="I19" s="64"/>
      <c r="J19" s="6">
        <f>+SUM(J13:J18)</f>
        <v>77</v>
      </c>
      <c r="K19" s="64"/>
      <c r="L19" s="6">
        <f>+SUM(L13:L18)</f>
        <v>14</v>
      </c>
      <c r="M19" s="64"/>
      <c r="N19" s="6">
        <f>+SUM(N13:N18)</f>
        <v>57</v>
      </c>
      <c r="O19" s="64"/>
      <c r="P19" s="6">
        <f>+SUM(P13:P18)</f>
        <v>31</v>
      </c>
      <c r="Q19" s="64"/>
      <c r="R19" s="6">
        <f>+SUM(R13:R18)</f>
        <v>5</v>
      </c>
      <c r="S19" s="64"/>
      <c r="T19" s="6">
        <f>+SUM(T13:T18)</f>
        <v>15</v>
      </c>
      <c r="U19" s="64"/>
      <c r="V19" s="6">
        <f>+SUM(V13:V18)</f>
        <v>99</v>
      </c>
      <c r="W19" s="64"/>
      <c r="X19" s="6">
        <f>+SUM(X13:X18)</f>
        <v>96</v>
      </c>
      <c r="Y19" s="64"/>
      <c r="Z19" s="6">
        <f>+SUM(Z13:Z18)</f>
        <v>106</v>
      </c>
      <c r="AA19" s="64"/>
      <c r="AB19" s="6">
        <f>+SUM(AB13:AB18)</f>
        <v>97</v>
      </c>
      <c r="AC19" s="64"/>
      <c r="AD19" s="6">
        <f>+SUM(AD13:AD18)</f>
        <v>94</v>
      </c>
      <c r="AE19" s="64"/>
      <c r="AF19" s="6">
        <f>+SUM(AF13:AF18)</f>
        <v>96</v>
      </c>
      <c r="AG19" s="64"/>
      <c r="AH19" s="6">
        <f>+SUM(AH13:AH18)</f>
        <v>112</v>
      </c>
      <c r="AI19" s="6">
        <f>+SUM(AI13:AI18)</f>
        <v>7</v>
      </c>
      <c r="AJ19" s="6">
        <f>+SUM(AJ13:AJ18)</f>
        <v>50</v>
      </c>
      <c r="AK19" s="6">
        <f>+SUM(AK13:AK18)</f>
        <v>0</v>
      </c>
    </row>
    <row r="20" spans="1:37" s="110" customFormat="1" x14ac:dyDescent="0.25">
      <c r="A20" s="12" t="s">
        <v>3</v>
      </c>
      <c r="B20" s="120">
        <v>0</v>
      </c>
      <c r="D20" s="120">
        <v>7</v>
      </c>
      <c r="F20" s="120">
        <v>0</v>
      </c>
      <c r="H20" s="120">
        <v>0</v>
      </c>
      <c r="J20" s="120">
        <v>7</v>
      </c>
      <c r="L20" s="120">
        <v>0</v>
      </c>
      <c r="N20" s="120">
        <v>4</v>
      </c>
      <c r="P20" s="120">
        <v>1</v>
      </c>
      <c r="R20" s="120">
        <v>0</v>
      </c>
      <c r="T20" s="120">
        <v>2</v>
      </c>
      <c r="V20" s="120">
        <v>5</v>
      </c>
      <c r="X20" s="120">
        <v>5</v>
      </c>
      <c r="Z20" s="120">
        <v>5</v>
      </c>
      <c r="AB20" s="120">
        <v>5</v>
      </c>
      <c r="AD20" s="120">
        <v>5</v>
      </c>
      <c r="AF20" s="120">
        <v>5</v>
      </c>
    </row>
    <row r="21" spans="1:37" s="110" customFormat="1" x14ac:dyDescent="0.25">
      <c r="A21" s="12" t="s">
        <v>2</v>
      </c>
      <c r="B21" s="121">
        <v>1</v>
      </c>
      <c r="D21" s="121">
        <v>44</v>
      </c>
      <c r="F21" s="121">
        <v>1</v>
      </c>
      <c r="H21" s="121">
        <v>2</v>
      </c>
      <c r="J21" s="121">
        <v>38</v>
      </c>
      <c r="L21" s="121">
        <v>5</v>
      </c>
      <c r="N21" s="121">
        <v>13</v>
      </c>
      <c r="P21" s="121">
        <v>27</v>
      </c>
      <c r="R21" s="121">
        <v>0</v>
      </c>
      <c r="T21" s="121">
        <v>6</v>
      </c>
      <c r="V21" s="121">
        <v>43</v>
      </c>
      <c r="X21" s="121">
        <v>41</v>
      </c>
      <c r="Z21" s="121">
        <v>42</v>
      </c>
      <c r="AB21" s="121">
        <v>41</v>
      </c>
      <c r="AD21" s="121">
        <v>40</v>
      </c>
      <c r="AF21" s="121">
        <v>41</v>
      </c>
    </row>
    <row r="22" spans="1:37" s="110" customFormat="1" ht="15.75" thickBot="1" x14ac:dyDescent="0.3">
      <c r="A22" s="9" t="s">
        <v>65</v>
      </c>
      <c r="B22" s="122">
        <v>0</v>
      </c>
      <c r="D22" s="122">
        <v>0</v>
      </c>
      <c r="F22" s="122">
        <v>0</v>
      </c>
      <c r="H22" s="122">
        <v>0</v>
      </c>
      <c r="J22" s="122">
        <v>0</v>
      </c>
      <c r="L22" s="122">
        <v>0</v>
      </c>
      <c r="N22" s="122">
        <v>0</v>
      </c>
      <c r="P22" s="122">
        <v>0</v>
      </c>
      <c r="R22" s="122">
        <v>0</v>
      </c>
      <c r="T22" s="122">
        <v>0</v>
      </c>
      <c r="V22" s="122">
        <v>0</v>
      </c>
      <c r="X22" s="122">
        <v>0</v>
      </c>
      <c r="Z22" s="122">
        <f>0</f>
        <v>0</v>
      </c>
      <c r="AB22" s="122">
        <v>0</v>
      </c>
      <c r="AD22" s="122">
        <v>0</v>
      </c>
      <c r="AF22" s="122">
        <v>0</v>
      </c>
    </row>
    <row r="23" spans="1:37" s="64" customFormat="1" ht="15.75" thickBot="1" x14ac:dyDescent="0.3">
      <c r="A23" s="119" t="s">
        <v>0</v>
      </c>
      <c r="B23" s="6">
        <f>+SUM(B19:B22)</f>
        <v>2</v>
      </c>
      <c r="D23" s="6">
        <f>+SUM(D19:D22)</f>
        <v>140</v>
      </c>
      <c r="F23" s="6">
        <f>+SUM(F19:F22)</f>
        <v>13</v>
      </c>
      <c r="H23" s="6">
        <f>+SUM(H19:H22)</f>
        <v>13</v>
      </c>
      <c r="J23" s="6">
        <f>+SUM(J19:J22)</f>
        <v>122</v>
      </c>
      <c r="L23" s="6">
        <f>+SUM(L19:L22)</f>
        <v>19</v>
      </c>
      <c r="N23" s="6">
        <f>+SUM(N19:N22)</f>
        <v>74</v>
      </c>
      <c r="P23" s="6">
        <f>+SUM(P19:P22)</f>
        <v>59</v>
      </c>
      <c r="R23" s="6">
        <f>+SUM(R19:R22)</f>
        <v>5</v>
      </c>
      <c r="T23" s="6">
        <f>+SUM(T19:T22)</f>
        <v>23</v>
      </c>
      <c r="V23" s="6">
        <f>+SUM(V19:V22)</f>
        <v>147</v>
      </c>
      <c r="X23" s="6">
        <f>+SUM(X19:X22)</f>
        <v>142</v>
      </c>
      <c r="Z23" s="6">
        <f>+SUM(Z19:Z22)</f>
        <v>153</v>
      </c>
      <c r="AB23" s="6">
        <f>+SUM(AB19:AB22)</f>
        <v>143</v>
      </c>
      <c r="AD23" s="6">
        <f>+SUM(AD19:AD22)</f>
        <v>139</v>
      </c>
      <c r="AF23" s="6">
        <f>+SUM(AF19:AF22)</f>
        <v>142</v>
      </c>
    </row>
    <row r="33" spans="2:2" x14ac:dyDescent="0.25">
      <c r="B33" s="1"/>
    </row>
    <row r="34" spans="2:2" x14ac:dyDescent="0.25">
      <c r="B34" s="7"/>
    </row>
    <row r="35" spans="2:2" x14ac:dyDescent="0.25">
      <c r="B35" s="12"/>
    </row>
    <row r="36" spans="2:2" x14ac:dyDescent="0.25">
      <c r="B36" s="63"/>
    </row>
    <row r="37" spans="2:2" x14ac:dyDescent="0.25">
      <c r="B37" s="9"/>
    </row>
    <row r="38" spans="2:2" x14ac:dyDescent="0.25">
      <c r="B38" s="7"/>
    </row>
    <row r="41" spans="2:2" x14ac:dyDescent="0.25">
      <c r="B41" s="2"/>
    </row>
    <row r="47" spans="2:2" x14ac:dyDescent="0.25">
      <c r="B47" s="2"/>
    </row>
    <row r="50" spans="2:2" x14ac:dyDescent="0.25">
      <c r="B50" s="2"/>
    </row>
  </sheetData>
  <mergeCells count="35">
    <mergeCell ref="AF11:AF12"/>
    <mergeCell ref="AH11:AH12"/>
    <mergeCell ref="AI11:AI12"/>
    <mergeCell ref="AJ11:AJ12"/>
    <mergeCell ref="AK11:AK12"/>
    <mergeCell ref="X11:X12"/>
    <mergeCell ref="Z11:Z12"/>
    <mergeCell ref="AA11:AA12"/>
    <mergeCell ref="AB11:AB12"/>
    <mergeCell ref="AD11:AD12"/>
    <mergeCell ref="AE11:AE12"/>
    <mergeCell ref="O11:O12"/>
    <mergeCell ref="P11:P12"/>
    <mergeCell ref="R11:R12"/>
    <mergeCell ref="T11:T12"/>
    <mergeCell ref="V11:V12"/>
    <mergeCell ref="W11:W12"/>
    <mergeCell ref="AH8:AK10"/>
    <mergeCell ref="B11:B12"/>
    <mergeCell ref="C11:C12"/>
    <mergeCell ref="D11:D12"/>
    <mergeCell ref="F11:F12"/>
    <mergeCell ref="H11:H12"/>
    <mergeCell ref="I11:I12"/>
    <mergeCell ref="J11:J12"/>
    <mergeCell ref="L11:L12"/>
    <mergeCell ref="N11:N12"/>
    <mergeCell ref="B2:F4"/>
    <mergeCell ref="H2:L4"/>
    <mergeCell ref="N2:T4"/>
    <mergeCell ref="V2:X2"/>
    <mergeCell ref="Z2:Z4"/>
    <mergeCell ref="AB2:AF4"/>
    <mergeCell ref="V3:V4"/>
    <mergeCell ref="X3:X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67"/>
  <sheetViews>
    <sheetView zoomScale="75" zoomScaleNormal="75" zoomScaleSheetLayoutView="75" workbookViewId="0">
      <pane xSplit="1" ySplit="12" topLeftCell="B15" activePane="bottomRight" state="frozen"/>
      <selection activeCell="O26" sqref="O26"/>
      <selection pane="topRight" activeCell="O26" sqref="O26"/>
      <selection pane="bottomLeft" activeCell="O26" sqref="O26"/>
      <selection pane="bottomRight" activeCell="O26" sqref="O26"/>
    </sheetView>
  </sheetViews>
  <sheetFormatPr defaultRowHeight="15" x14ac:dyDescent="0.25"/>
  <cols>
    <col min="1" max="1" width="25.5703125" customWidth="1"/>
    <col min="2" max="2" width="13.140625" customWidth="1"/>
    <col min="3" max="3" width="1.7109375" customWidth="1"/>
    <col min="4" max="4" width="13.140625" customWidth="1"/>
    <col min="5" max="5" width="1.7109375" customWidth="1"/>
    <col min="6" max="6" width="19" bestFit="1" customWidth="1"/>
    <col min="7" max="7" width="1.7109375" customWidth="1"/>
    <col min="8" max="8" width="13.140625" customWidth="1"/>
    <col min="9" max="9" width="1.7109375" customWidth="1"/>
    <col min="10" max="10" width="13.140625" customWidth="1"/>
    <col min="11" max="11" width="1.7109375" customWidth="1"/>
    <col min="12" max="12" width="13.140625" customWidth="1"/>
    <col min="13" max="13" width="1.7109375" customWidth="1"/>
    <col min="14" max="14" width="13.140625" customWidth="1"/>
    <col min="15" max="15" width="1.7109375" customWidth="1"/>
    <col min="16" max="16" width="13.140625" customWidth="1"/>
    <col min="17" max="17" width="1.7109375" customWidth="1"/>
    <col min="18" max="18" width="13.140625" customWidth="1"/>
    <col min="19" max="19" width="1.7109375" customWidth="1"/>
    <col min="20" max="20" width="13.140625" customWidth="1"/>
    <col min="21" max="21" width="1.7109375" customWidth="1"/>
    <col min="22" max="22" width="13.140625" customWidth="1"/>
    <col min="23" max="23" width="1.7109375" customWidth="1"/>
    <col min="24" max="24" width="13.140625" customWidth="1"/>
    <col min="25" max="25" width="1.7109375" customWidth="1"/>
    <col min="26" max="26" width="13.140625" customWidth="1"/>
    <col min="27" max="27" width="1.7109375" customWidth="1"/>
    <col min="28" max="28" width="13.140625" customWidth="1"/>
    <col min="29" max="29" width="1.7109375" customWidth="1"/>
    <col min="30" max="33" width="12" customWidth="1"/>
  </cols>
  <sheetData>
    <row r="2" spans="1:33" s="23" customFormat="1" ht="15" customHeight="1" x14ac:dyDescent="0.25">
      <c r="B2" s="139" t="str">
        <f>+'Lead Sheet (D)'!C2</f>
        <v>Choice for President &amp; 1st District Delegates</v>
      </c>
      <c r="C2" s="140"/>
      <c r="D2" s="140"/>
      <c r="E2" s="140"/>
      <c r="F2" s="141"/>
      <c r="H2" s="179" t="str">
        <f>+'Lead Sheet (D)'!O2</f>
        <v>U.S. Senator</v>
      </c>
      <c r="I2" s="180"/>
      <c r="J2" s="180"/>
      <c r="K2" s="180"/>
      <c r="L2" s="181"/>
      <c r="M2" s="49"/>
      <c r="N2" s="179" t="str">
        <f>+'Lead Sheet (D)'!T2</f>
        <v>House of Representatives</v>
      </c>
      <c r="O2" s="180"/>
      <c r="P2" s="180"/>
      <c r="Q2" s="180"/>
      <c r="R2" s="180"/>
      <c r="S2" s="180"/>
      <c r="T2" s="181"/>
      <c r="U2" s="49"/>
      <c r="V2" s="179" t="str">
        <f>+'Lead Sheet (D)'!Z2</f>
        <v>County Commissioner</v>
      </c>
      <c r="W2" s="180"/>
      <c r="X2" s="181"/>
      <c r="Y2" s="49"/>
      <c r="Z2" s="139" t="s">
        <v>121</v>
      </c>
      <c r="AA2" s="140"/>
      <c r="AB2" s="141"/>
    </row>
    <row r="3" spans="1:33" s="23" customFormat="1" x14ac:dyDescent="0.25">
      <c r="A3" s="228"/>
      <c r="B3" s="142"/>
      <c r="C3" s="143"/>
      <c r="D3" s="143"/>
      <c r="E3" s="143"/>
      <c r="F3" s="144"/>
      <c r="H3" s="156"/>
      <c r="I3" s="182"/>
      <c r="J3" s="182"/>
      <c r="K3" s="182"/>
      <c r="L3" s="158"/>
      <c r="M3" s="49"/>
      <c r="N3" s="156"/>
      <c r="O3" s="182"/>
      <c r="P3" s="182"/>
      <c r="Q3" s="182"/>
      <c r="R3" s="182"/>
      <c r="S3" s="182"/>
      <c r="T3" s="158"/>
      <c r="U3" s="49"/>
      <c r="V3" s="156" t="str">
        <f>+'Lead Sheet (D)'!Z3</f>
        <v>at-Large</v>
      </c>
      <c r="W3" s="87"/>
      <c r="X3" s="144" t="str">
        <f>+'Lead Sheet (D)'!AB3</f>
        <v>District 2</v>
      </c>
      <c r="Y3" s="49"/>
      <c r="Z3" s="142"/>
      <c r="AA3" s="143"/>
      <c r="AB3" s="144"/>
    </row>
    <row r="4" spans="1:33" s="23" customFormat="1" x14ac:dyDescent="0.25">
      <c r="A4" s="228"/>
      <c r="B4" s="145"/>
      <c r="C4" s="146"/>
      <c r="D4" s="146"/>
      <c r="E4" s="146"/>
      <c r="F4" s="147"/>
      <c r="H4" s="157"/>
      <c r="I4" s="183"/>
      <c r="J4" s="183"/>
      <c r="K4" s="183"/>
      <c r="L4" s="159"/>
      <c r="M4" s="49"/>
      <c r="N4" s="157"/>
      <c r="O4" s="183"/>
      <c r="P4" s="183"/>
      <c r="Q4" s="183"/>
      <c r="R4" s="183"/>
      <c r="S4" s="183"/>
      <c r="T4" s="159"/>
      <c r="U4" s="49"/>
      <c r="V4" s="157"/>
      <c r="W4" s="86"/>
      <c r="X4" s="147"/>
      <c r="Y4" s="49"/>
      <c r="Z4" s="145"/>
      <c r="AA4" s="146"/>
      <c r="AB4" s="147"/>
    </row>
    <row r="5" spans="1:33" s="23" customFormat="1" ht="5.0999999999999996" customHeight="1" thickBot="1" x14ac:dyDescent="0.3">
      <c r="A5" s="228"/>
      <c r="C5" s="49"/>
      <c r="D5" s="49"/>
      <c r="E5" s="49"/>
      <c r="F5" s="53"/>
      <c r="H5" s="84"/>
      <c r="J5" s="49"/>
      <c r="K5" s="53"/>
      <c r="L5" s="53"/>
      <c r="M5" s="53"/>
      <c r="N5" s="49"/>
      <c r="O5" s="53"/>
      <c r="P5" s="53"/>
      <c r="Q5" s="53"/>
      <c r="R5" s="49"/>
      <c r="S5" s="53"/>
      <c r="T5" s="53"/>
      <c r="U5" s="53"/>
      <c r="V5" s="49"/>
      <c r="W5" s="53"/>
      <c r="X5" s="53"/>
      <c r="Y5" s="49"/>
      <c r="Z5" s="53"/>
      <c r="AB5" s="84"/>
    </row>
    <row r="6" spans="1:33" s="23" customFormat="1" ht="12.75" customHeight="1" x14ac:dyDescent="0.25">
      <c r="A6" s="35"/>
      <c r="B6" s="83"/>
      <c r="C6" s="46"/>
      <c r="D6" s="46"/>
      <c r="E6" s="46"/>
      <c r="F6" s="45"/>
      <c r="H6" s="47"/>
      <c r="I6" s="82"/>
      <c r="J6" s="46"/>
      <c r="K6" s="46"/>
      <c r="L6" s="45"/>
      <c r="M6" s="43"/>
      <c r="N6" s="47"/>
      <c r="O6" s="46"/>
      <c r="P6" s="46"/>
      <c r="Q6" s="46"/>
      <c r="R6" s="46"/>
      <c r="S6" s="46"/>
      <c r="T6" s="45"/>
      <c r="U6" s="43"/>
      <c r="V6" s="129"/>
      <c r="W6" s="43"/>
      <c r="X6" s="129"/>
      <c r="Y6" s="43"/>
      <c r="Z6" s="47"/>
      <c r="AA6" s="82"/>
      <c r="AB6" s="45"/>
    </row>
    <row r="7" spans="1:33" s="30" customFormat="1" ht="15" customHeight="1" x14ac:dyDescent="0.25">
      <c r="A7" s="98"/>
      <c r="B7" s="38" t="str">
        <f>+'Lead Sheet (D)'!G7</f>
        <v>Terrisa</v>
      </c>
      <c r="C7" s="35"/>
      <c r="D7" s="35" t="str">
        <f>+'Lead Sheet (D)'!H7</f>
        <v>Joseph R.</v>
      </c>
      <c r="E7" s="35"/>
      <c r="F7" s="37" t="str">
        <f>+'Lead Sheet (D)'!I7</f>
        <v>UNCOMMITTED</v>
      </c>
      <c r="G7" s="35"/>
      <c r="H7" s="38" t="str">
        <f>+'Lead Sheet (D)'!O7</f>
        <v>Lawrence</v>
      </c>
      <c r="I7" s="35"/>
      <c r="J7" s="35" t="str">
        <f>+'Lead Sheet (D)'!Q7</f>
        <v>Andy</v>
      </c>
      <c r="K7" s="35"/>
      <c r="L7" s="37" t="str">
        <f>+'Lead Sheet (D)'!R7</f>
        <v>Patricia</v>
      </c>
      <c r="M7" s="35"/>
      <c r="N7" s="38" t="str">
        <f>+'Lead Sheet (D)'!T7</f>
        <v>Joseph F.</v>
      </c>
      <c r="O7" s="35"/>
      <c r="P7" s="35" t="str">
        <f>+'Lead Sheet (D)'!V7</f>
        <v>Tim</v>
      </c>
      <c r="Q7" s="35"/>
      <c r="R7" s="35" t="str">
        <f>+'Lead Sheet (D)'!W7</f>
        <v>Rodney A.</v>
      </c>
      <c r="S7" s="35"/>
      <c r="T7" s="37" t="str">
        <f>+'Lead Sheet (D)'!X7</f>
        <v>Carolyn</v>
      </c>
      <c r="U7" s="35"/>
      <c r="V7" s="130" t="str">
        <f>+'Lead Sheet (D)'!Z7</f>
        <v>Kim</v>
      </c>
      <c r="W7" s="35"/>
      <c r="X7" s="130" t="str">
        <f>+'Lead Sheet (D)'!AB7</f>
        <v>Joanne</v>
      </c>
      <c r="Y7" s="98"/>
      <c r="Z7" s="76" t="s">
        <v>357</v>
      </c>
      <c r="AA7" s="98"/>
      <c r="AB7" s="75" t="s">
        <v>49</v>
      </c>
      <c r="AC7" s="98"/>
    </row>
    <row r="8" spans="1:33" s="30" customFormat="1" ht="15" customHeight="1" x14ac:dyDescent="0.25">
      <c r="A8" s="98"/>
      <c r="B8" s="38" t="str">
        <f>+'Lead Sheet (D)'!G8</f>
        <v>BUKOVINAC</v>
      </c>
      <c r="C8" s="35"/>
      <c r="D8" s="35" t="str">
        <f>+'Lead Sheet (D)'!H8</f>
        <v>BIDEN, Jr.</v>
      </c>
      <c r="E8" s="35"/>
      <c r="F8" s="37" t="str">
        <f>+'Lead Sheet (D)'!I8</f>
        <v>DELEGATES</v>
      </c>
      <c r="G8" s="35"/>
      <c r="H8" s="38" t="str">
        <f>+'Lead Sheet (D)'!O8</f>
        <v>HAMM</v>
      </c>
      <c r="I8" s="35"/>
      <c r="J8" s="35" t="str">
        <f>+'Lead Sheet (D)'!Q8</f>
        <v>KIM</v>
      </c>
      <c r="K8" s="35"/>
      <c r="L8" s="37" t="str">
        <f>+'Lead Sheet (D)'!R8</f>
        <v>CAMPOS</v>
      </c>
      <c r="M8" s="35"/>
      <c r="N8" s="38" t="str">
        <f>+'Lead Sheet (D)'!T8</f>
        <v>SALERNO</v>
      </c>
      <c r="O8" s="35"/>
      <c r="P8" s="35" t="str">
        <f>+'Lead Sheet (D)'!V8</f>
        <v>ALEXANDER</v>
      </c>
      <c r="Q8" s="35"/>
      <c r="R8" s="35" t="str">
        <f>+'Lead Sheet (D)'!W8</f>
        <v>DEAN, Sr.</v>
      </c>
      <c r="S8" s="35"/>
      <c r="T8" s="37" t="str">
        <f>+'Lead Sheet (D)'!X8</f>
        <v>RUSH</v>
      </c>
      <c r="U8" s="35"/>
      <c r="V8" s="130" t="str">
        <f>+'Lead Sheet (D)'!Z8</f>
        <v>O'BRIEN</v>
      </c>
      <c r="W8" s="35"/>
      <c r="X8" s="130" t="str">
        <f>+'Lead Sheet (D)'!AB8</f>
        <v>FAMULARO</v>
      </c>
      <c r="Y8" s="98"/>
      <c r="Z8" s="76" t="s">
        <v>358</v>
      </c>
      <c r="AA8" s="98"/>
      <c r="AB8" s="75" t="s">
        <v>359</v>
      </c>
      <c r="AC8" s="98"/>
      <c r="AD8" s="139" t="s">
        <v>57</v>
      </c>
      <c r="AE8" s="140"/>
      <c r="AF8" s="140"/>
      <c r="AG8" s="141"/>
    </row>
    <row r="9" spans="1:33" ht="15.75" thickBot="1" x14ac:dyDescent="0.3">
      <c r="A9" s="98"/>
      <c r="B9" s="74"/>
      <c r="C9" s="73"/>
      <c r="D9" s="73"/>
      <c r="E9" s="73"/>
      <c r="F9" s="72"/>
      <c r="G9" s="35"/>
      <c r="H9" s="74"/>
      <c r="I9" s="73"/>
      <c r="J9" s="224"/>
      <c r="K9" s="73"/>
      <c r="L9" s="72" t="str">
        <f>+'Lead Sheet (D)'!R9</f>
        <v>MEDINA</v>
      </c>
      <c r="M9" s="35"/>
      <c r="N9" s="225"/>
      <c r="O9" s="73"/>
      <c r="P9" s="73"/>
      <c r="Q9" s="73"/>
      <c r="R9" s="224"/>
      <c r="S9" s="73"/>
      <c r="T9" s="72"/>
      <c r="U9" s="35"/>
      <c r="V9" s="226"/>
      <c r="W9" s="35"/>
      <c r="X9" s="226"/>
      <c r="Y9" s="97"/>
      <c r="Z9" s="89"/>
      <c r="AA9" s="70"/>
      <c r="AB9" s="69"/>
      <c r="AC9" s="97"/>
      <c r="AD9" s="142"/>
      <c r="AE9" s="168"/>
      <c r="AF9" s="168"/>
      <c r="AG9" s="144"/>
    </row>
    <row r="10" spans="1:33" ht="5.0999999999999996" customHeight="1" thickBot="1" x14ac:dyDescent="0.3">
      <c r="A10" s="30"/>
      <c r="B10" s="117"/>
      <c r="AD10" s="169"/>
      <c r="AE10" s="170"/>
      <c r="AF10" s="170"/>
      <c r="AG10" s="171"/>
    </row>
    <row r="11" spans="1:33" ht="15" customHeight="1" x14ac:dyDescent="0.25">
      <c r="A11" s="30"/>
      <c r="B11" s="163" t="s">
        <v>73</v>
      </c>
      <c r="C11" s="118"/>
      <c r="D11" s="163" t="s">
        <v>73</v>
      </c>
      <c r="E11" s="118"/>
      <c r="F11" s="163" t="s">
        <v>73</v>
      </c>
      <c r="H11" s="163" t="s">
        <v>73</v>
      </c>
      <c r="I11" s="178"/>
      <c r="J11" s="163" t="s">
        <v>73</v>
      </c>
      <c r="L11" s="163" t="s">
        <v>73</v>
      </c>
      <c r="N11" s="163" t="s">
        <v>73</v>
      </c>
      <c r="O11" s="178"/>
      <c r="P11" s="163" t="s">
        <v>73</v>
      </c>
      <c r="R11" s="163" t="s">
        <v>73</v>
      </c>
      <c r="T11" s="163" t="s">
        <v>73</v>
      </c>
      <c r="V11" s="163" t="s">
        <v>73</v>
      </c>
      <c r="X11" s="163" t="s">
        <v>73</v>
      </c>
      <c r="Y11" s="118"/>
      <c r="Z11" s="163" t="s">
        <v>73</v>
      </c>
      <c r="AB11" s="163" t="s">
        <v>73</v>
      </c>
      <c r="AC11" s="178"/>
      <c r="AD11" s="172" t="s">
        <v>45</v>
      </c>
      <c r="AE11" s="174" t="s">
        <v>3</v>
      </c>
      <c r="AF11" s="174" t="s">
        <v>2</v>
      </c>
      <c r="AG11" s="176" t="s">
        <v>72</v>
      </c>
    </row>
    <row r="12" spans="1:33" ht="15.75" thickBot="1" x14ac:dyDescent="0.3">
      <c r="A12" s="30"/>
      <c r="B12" s="164"/>
      <c r="C12" s="118"/>
      <c r="D12" s="164"/>
      <c r="E12" s="118"/>
      <c r="F12" s="164"/>
      <c r="H12" s="164"/>
      <c r="I12" s="178"/>
      <c r="J12" s="164"/>
      <c r="L12" s="164"/>
      <c r="N12" s="164"/>
      <c r="O12" s="178"/>
      <c r="P12" s="164"/>
      <c r="R12" s="164"/>
      <c r="T12" s="164"/>
      <c r="V12" s="164"/>
      <c r="X12" s="164"/>
      <c r="Y12" s="118"/>
      <c r="Z12" s="164"/>
      <c r="AB12" s="164"/>
      <c r="AC12" s="178"/>
      <c r="AD12" s="173"/>
      <c r="AE12" s="175"/>
      <c r="AF12" s="175"/>
      <c r="AG12" s="177"/>
    </row>
    <row r="13" spans="1:33" x14ac:dyDescent="0.25">
      <c r="A13" t="s">
        <v>150</v>
      </c>
      <c r="B13" s="66">
        <v>0</v>
      </c>
      <c r="C13" s="30"/>
      <c r="D13" s="66">
        <v>33</v>
      </c>
      <c r="E13" s="30"/>
      <c r="F13" s="66">
        <v>4</v>
      </c>
      <c r="G13" s="30"/>
      <c r="H13" s="66">
        <v>0</v>
      </c>
      <c r="I13" s="30"/>
      <c r="J13" s="66">
        <v>34</v>
      </c>
      <c r="K13" s="30"/>
      <c r="L13" s="66">
        <v>4</v>
      </c>
      <c r="M13" s="30"/>
      <c r="N13" s="66">
        <v>13</v>
      </c>
      <c r="O13" s="30"/>
      <c r="P13" s="66">
        <v>16</v>
      </c>
      <c r="Q13" s="30"/>
      <c r="R13" s="66">
        <v>2</v>
      </c>
      <c r="S13" s="30"/>
      <c r="T13" s="66">
        <v>8</v>
      </c>
      <c r="U13" s="30"/>
      <c r="V13" s="66">
        <v>35</v>
      </c>
      <c r="W13" s="30"/>
      <c r="X13" s="66">
        <v>34</v>
      </c>
      <c r="Y13" s="30"/>
      <c r="Z13" s="66">
        <v>33</v>
      </c>
      <c r="AA13" s="30"/>
      <c r="AB13" s="66">
        <v>32</v>
      </c>
      <c r="AC13" s="30"/>
      <c r="AD13" s="66">
        <v>40</v>
      </c>
      <c r="AE13" s="65">
        <v>7</v>
      </c>
      <c r="AF13" s="65">
        <v>29</v>
      </c>
      <c r="AG13" s="65">
        <v>0</v>
      </c>
    </row>
    <row r="14" spans="1:33" x14ac:dyDescent="0.25">
      <c r="A14" t="s">
        <v>149</v>
      </c>
      <c r="B14" s="66">
        <v>0</v>
      </c>
      <c r="C14" s="30"/>
      <c r="D14" s="66">
        <v>23</v>
      </c>
      <c r="E14" s="30"/>
      <c r="F14" s="66">
        <v>3</v>
      </c>
      <c r="G14" s="30"/>
      <c r="H14" s="66">
        <v>0</v>
      </c>
      <c r="I14" s="30"/>
      <c r="J14" s="66">
        <v>22</v>
      </c>
      <c r="K14" s="30"/>
      <c r="L14" s="66">
        <v>2</v>
      </c>
      <c r="M14" s="30"/>
      <c r="N14" s="66">
        <v>8</v>
      </c>
      <c r="O14" s="30"/>
      <c r="P14" s="66">
        <v>11</v>
      </c>
      <c r="Q14" s="30"/>
      <c r="R14" s="66">
        <v>1</v>
      </c>
      <c r="S14" s="30"/>
      <c r="T14" s="66">
        <v>4</v>
      </c>
      <c r="U14" s="30"/>
      <c r="V14" s="66">
        <v>24</v>
      </c>
      <c r="W14" s="30"/>
      <c r="X14" s="66"/>
      <c r="Y14" s="30"/>
      <c r="Z14" s="66">
        <v>20</v>
      </c>
      <c r="AA14" s="30"/>
      <c r="AB14" s="66">
        <v>16</v>
      </c>
      <c r="AC14" s="30"/>
      <c r="AD14" s="66">
        <v>27</v>
      </c>
      <c r="AE14" s="65">
        <v>0</v>
      </c>
      <c r="AF14" s="65">
        <v>39</v>
      </c>
      <c r="AG14" s="65">
        <v>0</v>
      </c>
    </row>
    <row r="15" spans="1:33" x14ac:dyDescent="0.25">
      <c r="A15" t="s">
        <v>148</v>
      </c>
      <c r="B15" s="66">
        <v>2</v>
      </c>
      <c r="C15" s="30"/>
      <c r="D15" s="66">
        <v>35</v>
      </c>
      <c r="E15" s="30"/>
      <c r="F15" s="66">
        <v>3</v>
      </c>
      <c r="G15" s="30"/>
      <c r="H15" s="66">
        <v>2</v>
      </c>
      <c r="I15" s="30"/>
      <c r="J15" s="66">
        <v>30</v>
      </c>
      <c r="K15" s="30"/>
      <c r="L15" s="66">
        <v>7</v>
      </c>
      <c r="M15" s="30"/>
      <c r="N15" s="66">
        <v>14</v>
      </c>
      <c r="O15" s="30"/>
      <c r="P15" s="66">
        <v>19</v>
      </c>
      <c r="Q15" s="30"/>
      <c r="R15" s="66">
        <v>1</v>
      </c>
      <c r="S15" s="30"/>
      <c r="T15" s="66">
        <v>6</v>
      </c>
      <c r="U15" s="30"/>
      <c r="V15" s="66">
        <v>37</v>
      </c>
      <c r="W15" s="30"/>
      <c r="X15" s="66"/>
      <c r="Y15" s="30"/>
      <c r="Z15" s="66">
        <v>33</v>
      </c>
      <c r="AA15" s="30"/>
      <c r="AB15" s="66">
        <v>36</v>
      </c>
      <c r="AC15" s="30"/>
      <c r="AD15" s="66">
        <v>43</v>
      </c>
      <c r="AE15" s="65">
        <v>5</v>
      </c>
      <c r="AF15" s="65">
        <v>52</v>
      </c>
      <c r="AG15" s="65">
        <v>4</v>
      </c>
    </row>
    <row r="16" spans="1:33" x14ac:dyDescent="0.25">
      <c r="A16" t="s">
        <v>147</v>
      </c>
      <c r="B16" s="66">
        <v>0</v>
      </c>
      <c r="C16" s="30"/>
      <c r="D16" s="66">
        <v>28</v>
      </c>
      <c r="E16" s="30"/>
      <c r="F16" s="66">
        <v>1</v>
      </c>
      <c r="G16" s="30"/>
      <c r="H16" s="66">
        <v>1</v>
      </c>
      <c r="I16" s="30"/>
      <c r="J16" s="66">
        <v>28</v>
      </c>
      <c r="K16" s="30"/>
      <c r="L16" s="66">
        <v>2</v>
      </c>
      <c r="M16" s="30"/>
      <c r="N16" s="66">
        <v>11</v>
      </c>
      <c r="O16" s="30"/>
      <c r="P16" s="66">
        <v>13</v>
      </c>
      <c r="Q16" s="30"/>
      <c r="R16" s="66">
        <v>0</v>
      </c>
      <c r="S16" s="30"/>
      <c r="T16" s="66">
        <v>5</v>
      </c>
      <c r="U16" s="30"/>
      <c r="V16" s="66">
        <v>26</v>
      </c>
      <c r="W16" s="30"/>
      <c r="X16" s="66"/>
      <c r="Y16" s="30"/>
      <c r="Z16" s="66">
        <v>25</v>
      </c>
      <c r="AA16" s="30"/>
      <c r="AB16" s="66">
        <v>22</v>
      </c>
      <c r="AC16" s="30"/>
      <c r="AD16" s="66">
        <v>31</v>
      </c>
      <c r="AE16" s="65">
        <v>4</v>
      </c>
      <c r="AF16" s="65">
        <v>29</v>
      </c>
      <c r="AG16" s="65">
        <v>0</v>
      </c>
    </row>
    <row r="17" spans="1:33" x14ac:dyDescent="0.25">
      <c r="A17" t="s">
        <v>146</v>
      </c>
      <c r="B17" s="66">
        <v>3</v>
      </c>
      <c r="C17" s="30"/>
      <c r="D17" s="66">
        <v>58</v>
      </c>
      <c r="E17" s="30"/>
      <c r="F17" s="66">
        <v>3</v>
      </c>
      <c r="G17" s="30"/>
      <c r="H17" s="66">
        <v>6</v>
      </c>
      <c r="I17" s="30"/>
      <c r="J17" s="66">
        <v>49</v>
      </c>
      <c r="K17" s="30"/>
      <c r="L17" s="66">
        <v>5</v>
      </c>
      <c r="M17" s="30"/>
      <c r="N17" s="66">
        <v>37</v>
      </c>
      <c r="O17" s="30"/>
      <c r="P17" s="66">
        <v>14</v>
      </c>
      <c r="Q17" s="30"/>
      <c r="R17" s="66">
        <v>1</v>
      </c>
      <c r="S17" s="30"/>
      <c r="T17" s="66">
        <v>12</v>
      </c>
      <c r="U17" s="30"/>
      <c r="V17" s="66">
        <v>56</v>
      </c>
      <c r="W17" s="30"/>
      <c r="X17" s="66"/>
      <c r="Y17" s="30"/>
      <c r="Z17" s="66">
        <v>54</v>
      </c>
      <c r="AA17" s="30"/>
      <c r="AB17" s="66">
        <v>54</v>
      </c>
      <c r="AC17" s="30"/>
      <c r="AD17" s="66">
        <v>65</v>
      </c>
      <c r="AE17" s="65">
        <v>4</v>
      </c>
      <c r="AF17" s="65">
        <v>48</v>
      </c>
      <c r="AG17" s="65">
        <v>2</v>
      </c>
    </row>
    <row r="18" spans="1:33" x14ac:dyDescent="0.25">
      <c r="A18" t="s">
        <v>145</v>
      </c>
      <c r="B18" s="66">
        <v>0</v>
      </c>
      <c r="C18" s="30"/>
      <c r="D18" s="66">
        <v>29</v>
      </c>
      <c r="E18" s="30"/>
      <c r="F18" s="66">
        <v>1</v>
      </c>
      <c r="G18" s="30"/>
      <c r="H18" s="66">
        <v>3</v>
      </c>
      <c r="I18" s="30"/>
      <c r="J18" s="66">
        <v>22</v>
      </c>
      <c r="K18" s="30"/>
      <c r="L18" s="66">
        <v>4</v>
      </c>
      <c r="M18" s="30"/>
      <c r="N18" s="66">
        <v>12</v>
      </c>
      <c r="O18" s="30"/>
      <c r="P18" s="66">
        <v>8</v>
      </c>
      <c r="Q18" s="30"/>
      <c r="R18" s="66">
        <v>3</v>
      </c>
      <c r="S18" s="30"/>
      <c r="T18" s="66">
        <v>5</v>
      </c>
      <c r="U18" s="30"/>
      <c r="V18" s="66">
        <v>25</v>
      </c>
      <c r="W18" s="30"/>
      <c r="X18" s="66"/>
      <c r="Y18" s="30"/>
      <c r="Z18" s="66">
        <v>23</v>
      </c>
      <c r="AA18" s="30"/>
      <c r="AB18" s="66">
        <v>25</v>
      </c>
      <c r="AC18" s="30"/>
      <c r="AD18" s="66">
        <v>30</v>
      </c>
      <c r="AE18" s="65">
        <v>3</v>
      </c>
      <c r="AF18" s="65">
        <v>19</v>
      </c>
      <c r="AG18" s="65">
        <v>1</v>
      </c>
    </row>
    <row r="19" spans="1:33" x14ac:dyDescent="0.25">
      <c r="A19" t="s">
        <v>144</v>
      </c>
      <c r="B19" s="66">
        <v>0</v>
      </c>
      <c r="C19" s="30"/>
      <c r="D19" s="66">
        <v>47</v>
      </c>
      <c r="E19" s="30"/>
      <c r="F19" s="66">
        <v>1</v>
      </c>
      <c r="G19" s="30"/>
      <c r="H19" s="66">
        <v>4</v>
      </c>
      <c r="I19" s="30"/>
      <c r="J19" s="66">
        <v>37</v>
      </c>
      <c r="K19" s="30"/>
      <c r="L19" s="66">
        <v>2</v>
      </c>
      <c r="M19" s="30"/>
      <c r="N19" s="66">
        <v>16</v>
      </c>
      <c r="O19" s="30"/>
      <c r="P19" s="66">
        <v>26</v>
      </c>
      <c r="Q19" s="30"/>
      <c r="R19" s="66">
        <v>3</v>
      </c>
      <c r="S19" s="30"/>
      <c r="T19" s="66">
        <v>3</v>
      </c>
      <c r="U19" s="30"/>
      <c r="V19" s="66">
        <v>43</v>
      </c>
      <c r="W19" s="30"/>
      <c r="X19" s="66"/>
      <c r="Y19" s="30"/>
      <c r="Z19" s="66">
        <v>42</v>
      </c>
      <c r="AA19" s="30"/>
      <c r="AB19" s="66">
        <v>36</v>
      </c>
      <c r="AC19" s="30"/>
      <c r="AD19" s="66">
        <v>48</v>
      </c>
      <c r="AE19" s="65">
        <v>5</v>
      </c>
      <c r="AF19" s="65">
        <v>28</v>
      </c>
      <c r="AG19" s="65">
        <v>0</v>
      </c>
    </row>
    <row r="20" spans="1:33" x14ac:dyDescent="0.25">
      <c r="A20" t="s">
        <v>143</v>
      </c>
      <c r="B20" s="66">
        <v>3</v>
      </c>
      <c r="C20" s="30"/>
      <c r="D20" s="66">
        <v>53</v>
      </c>
      <c r="E20" s="30"/>
      <c r="F20" s="66">
        <v>5</v>
      </c>
      <c r="G20" s="30"/>
      <c r="H20" s="66">
        <v>11</v>
      </c>
      <c r="I20" s="30"/>
      <c r="J20" s="66">
        <v>40</v>
      </c>
      <c r="K20" s="30"/>
      <c r="L20" s="66">
        <v>9</v>
      </c>
      <c r="M20" s="30"/>
      <c r="N20" s="66">
        <v>20</v>
      </c>
      <c r="O20" s="30"/>
      <c r="P20" s="66">
        <v>23</v>
      </c>
      <c r="Q20" s="30"/>
      <c r="R20" s="66">
        <v>6</v>
      </c>
      <c r="S20" s="30"/>
      <c r="T20" s="66">
        <v>11</v>
      </c>
      <c r="U20" s="30"/>
      <c r="V20" s="66">
        <v>53</v>
      </c>
      <c r="W20" s="30"/>
      <c r="X20" s="66"/>
      <c r="Y20" s="30"/>
      <c r="Z20" s="66">
        <v>47</v>
      </c>
      <c r="AA20" s="30"/>
      <c r="AB20" s="66">
        <v>41</v>
      </c>
      <c r="AC20" s="30"/>
      <c r="AD20" s="66">
        <v>65</v>
      </c>
      <c r="AE20" s="65">
        <v>7</v>
      </c>
      <c r="AF20" s="65">
        <v>28</v>
      </c>
      <c r="AG20" s="65">
        <v>5</v>
      </c>
    </row>
    <row r="21" spans="1:33" x14ac:dyDescent="0.25">
      <c r="A21" t="s">
        <v>142</v>
      </c>
      <c r="B21" s="66">
        <v>0</v>
      </c>
      <c r="C21" s="30"/>
      <c r="D21" s="66">
        <v>58</v>
      </c>
      <c r="E21" s="30"/>
      <c r="F21" s="66">
        <v>3</v>
      </c>
      <c r="G21" s="30"/>
      <c r="H21" s="66">
        <v>2</v>
      </c>
      <c r="I21" s="30"/>
      <c r="J21" s="66">
        <v>48</v>
      </c>
      <c r="K21" s="30"/>
      <c r="L21" s="66">
        <v>4</v>
      </c>
      <c r="M21" s="30"/>
      <c r="N21" s="66">
        <v>25</v>
      </c>
      <c r="O21" s="30"/>
      <c r="P21" s="66">
        <v>33</v>
      </c>
      <c r="Q21" s="30"/>
      <c r="R21" s="66">
        <v>1</v>
      </c>
      <c r="S21" s="30"/>
      <c r="T21" s="66">
        <v>4</v>
      </c>
      <c r="U21" s="30"/>
      <c r="V21" s="66">
        <v>53</v>
      </c>
      <c r="W21" s="30"/>
      <c r="X21" s="66"/>
      <c r="Y21" s="30"/>
      <c r="Z21" s="66">
        <v>42</v>
      </c>
      <c r="AA21" s="30"/>
      <c r="AB21" s="66">
        <v>46</v>
      </c>
      <c r="AC21" s="30"/>
      <c r="AD21" s="66">
        <v>65</v>
      </c>
      <c r="AE21" s="65">
        <v>11</v>
      </c>
      <c r="AF21" s="65">
        <v>47</v>
      </c>
      <c r="AG21" s="65">
        <v>0</v>
      </c>
    </row>
    <row r="22" spans="1:33" x14ac:dyDescent="0.25">
      <c r="A22" t="s">
        <v>141</v>
      </c>
      <c r="B22" s="66">
        <v>1</v>
      </c>
      <c r="C22" s="30"/>
      <c r="D22" s="66">
        <v>39</v>
      </c>
      <c r="E22" s="30"/>
      <c r="F22" s="66">
        <v>5</v>
      </c>
      <c r="G22" s="30"/>
      <c r="H22" s="66">
        <v>5</v>
      </c>
      <c r="I22" s="30"/>
      <c r="J22" s="66">
        <v>26</v>
      </c>
      <c r="K22" s="30"/>
      <c r="L22" s="66">
        <v>9</v>
      </c>
      <c r="M22" s="30"/>
      <c r="N22" s="66">
        <v>17</v>
      </c>
      <c r="O22" s="30"/>
      <c r="P22" s="66">
        <v>16</v>
      </c>
      <c r="Q22" s="30"/>
      <c r="R22" s="66">
        <v>0</v>
      </c>
      <c r="S22" s="30"/>
      <c r="T22" s="66">
        <v>12</v>
      </c>
      <c r="U22" s="30"/>
      <c r="V22" s="66">
        <v>36</v>
      </c>
      <c r="W22" s="30"/>
      <c r="X22" s="66"/>
      <c r="Y22" s="30"/>
      <c r="Z22" s="66">
        <v>29</v>
      </c>
      <c r="AA22" s="30"/>
      <c r="AB22" s="66">
        <v>37</v>
      </c>
      <c r="AC22" s="30"/>
      <c r="AD22" s="66">
        <v>48</v>
      </c>
      <c r="AE22" s="65">
        <v>4</v>
      </c>
      <c r="AF22" s="65">
        <v>50</v>
      </c>
      <c r="AG22" s="65">
        <v>1</v>
      </c>
    </row>
    <row r="23" spans="1:33" x14ac:dyDescent="0.25">
      <c r="A23" t="s">
        <v>140</v>
      </c>
      <c r="B23" s="66">
        <v>3</v>
      </c>
      <c r="C23" s="30"/>
      <c r="D23" s="66">
        <v>47</v>
      </c>
      <c r="E23" s="30"/>
      <c r="F23" s="66">
        <v>4</v>
      </c>
      <c r="G23" s="30"/>
      <c r="H23" s="66">
        <v>6</v>
      </c>
      <c r="I23" s="30"/>
      <c r="J23" s="66">
        <v>37</v>
      </c>
      <c r="K23" s="30"/>
      <c r="L23" s="66">
        <v>9</v>
      </c>
      <c r="M23" s="30"/>
      <c r="N23" s="66">
        <v>21</v>
      </c>
      <c r="O23" s="30"/>
      <c r="P23" s="66">
        <v>15</v>
      </c>
      <c r="Q23" s="30"/>
      <c r="R23" s="66">
        <v>3</v>
      </c>
      <c r="S23" s="30"/>
      <c r="T23" s="66">
        <v>15</v>
      </c>
      <c r="U23" s="30"/>
      <c r="V23" s="66">
        <v>47</v>
      </c>
      <c r="W23" s="30"/>
      <c r="X23" s="66"/>
      <c r="Y23" s="30"/>
      <c r="Z23" s="66">
        <v>40</v>
      </c>
      <c r="AA23" s="30"/>
      <c r="AB23" s="66">
        <v>45</v>
      </c>
      <c r="AC23" s="30"/>
      <c r="AD23" s="66">
        <v>55</v>
      </c>
      <c r="AE23" s="65">
        <v>3</v>
      </c>
      <c r="AF23" s="65">
        <v>41</v>
      </c>
      <c r="AG23" s="65">
        <v>2</v>
      </c>
    </row>
    <row r="24" spans="1:33" x14ac:dyDescent="0.25">
      <c r="A24" t="s">
        <v>139</v>
      </c>
      <c r="B24" s="66">
        <v>2</v>
      </c>
      <c r="C24" s="30"/>
      <c r="D24" s="66">
        <v>28</v>
      </c>
      <c r="E24" s="30"/>
      <c r="F24" s="66">
        <v>0</v>
      </c>
      <c r="G24" s="30"/>
      <c r="H24" s="66">
        <v>4</v>
      </c>
      <c r="I24" s="30"/>
      <c r="J24" s="66">
        <v>19</v>
      </c>
      <c r="K24" s="30"/>
      <c r="L24" s="66">
        <v>8</v>
      </c>
      <c r="M24" s="30"/>
      <c r="N24" s="66">
        <v>10</v>
      </c>
      <c r="O24" s="30"/>
      <c r="P24" s="66">
        <v>16</v>
      </c>
      <c r="Q24" s="30"/>
      <c r="R24" s="66">
        <v>1</v>
      </c>
      <c r="S24" s="30"/>
      <c r="T24" s="66">
        <v>3</v>
      </c>
      <c r="U24" s="30"/>
      <c r="V24" s="66">
        <v>27</v>
      </c>
      <c r="W24" s="30"/>
      <c r="X24" s="66"/>
      <c r="Y24" s="30"/>
      <c r="Z24" s="66">
        <v>20</v>
      </c>
      <c r="AA24" s="30"/>
      <c r="AB24" s="66">
        <v>26</v>
      </c>
      <c r="AC24" s="30"/>
      <c r="AD24" s="66">
        <v>34</v>
      </c>
      <c r="AE24" s="65">
        <v>3</v>
      </c>
      <c r="AF24" s="65">
        <v>33</v>
      </c>
      <c r="AG24" s="65">
        <v>7</v>
      </c>
    </row>
    <row r="25" spans="1:33" x14ac:dyDescent="0.25">
      <c r="A25" t="s">
        <v>138</v>
      </c>
      <c r="B25" s="66">
        <v>0</v>
      </c>
      <c r="C25" s="30"/>
      <c r="D25" s="66">
        <v>15</v>
      </c>
      <c r="E25" s="30"/>
      <c r="F25" s="66">
        <v>0</v>
      </c>
      <c r="G25" s="30"/>
      <c r="H25" s="66">
        <v>0</v>
      </c>
      <c r="I25" s="30"/>
      <c r="J25" s="66">
        <v>13</v>
      </c>
      <c r="K25" s="30"/>
      <c r="L25" s="66">
        <v>2</v>
      </c>
      <c r="M25" s="30"/>
      <c r="N25" s="66">
        <v>5</v>
      </c>
      <c r="O25" s="30"/>
      <c r="P25" s="66">
        <v>7</v>
      </c>
      <c r="Q25" s="30"/>
      <c r="R25" s="66">
        <v>0</v>
      </c>
      <c r="S25" s="30"/>
      <c r="T25" s="66">
        <v>3</v>
      </c>
      <c r="U25" s="30"/>
      <c r="V25" s="66">
        <v>12</v>
      </c>
      <c r="W25" s="30"/>
      <c r="X25" s="66"/>
      <c r="Y25" s="30"/>
      <c r="Z25" s="66">
        <v>10</v>
      </c>
      <c r="AA25" s="30"/>
      <c r="AB25" s="66">
        <v>13</v>
      </c>
      <c r="AC25" s="30"/>
      <c r="AD25" s="66">
        <v>16</v>
      </c>
      <c r="AE25" s="65">
        <v>3</v>
      </c>
      <c r="AF25" s="65">
        <v>9</v>
      </c>
      <c r="AG25" s="65">
        <v>5</v>
      </c>
    </row>
    <row r="26" spans="1:33" x14ac:dyDescent="0.25">
      <c r="A26" t="s">
        <v>137</v>
      </c>
      <c r="B26" s="66">
        <v>2</v>
      </c>
      <c r="C26" s="30"/>
      <c r="D26" s="66">
        <v>36</v>
      </c>
      <c r="E26" s="30"/>
      <c r="F26" s="66">
        <v>2</v>
      </c>
      <c r="G26" s="30"/>
      <c r="H26" s="66">
        <v>5</v>
      </c>
      <c r="I26" s="30"/>
      <c r="J26" s="66">
        <v>28</v>
      </c>
      <c r="K26" s="30"/>
      <c r="L26" s="66">
        <v>7</v>
      </c>
      <c r="M26" s="30"/>
      <c r="N26" s="66">
        <v>12</v>
      </c>
      <c r="O26" s="30"/>
      <c r="P26" s="66">
        <v>19</v>
      </c>
      <c r="Q26" s="30"/>
      <c r="R26" s="66">
        <v>2</v>
      </c>
      <c r="S26" s="30"/>
      <c r="T26" s="66">
        <v>3</v>
      </c>
      <c r="U26" s="30"/>
      <c r="V26" s="66">
        <v>32</v>
      </c>
      <c r="W26" s="30"/>
      <c r="X26" s="66"/>
      <c r="Y26" s="30"/>
      <c r="Z26" s="66">
        <v>23</v>
      </c>
      <c r="AA26" s="30"/>
      <c r="AB26" s="66">
        <v>30</v>
      </c>
      <c r="AC26" s="30"/>
      <c r="AD26" s="66">
        <v>40</v>
      </c>
      <c r="AE26" s="65">
        <v>0</v>
      </c>
      <c r="AF26" s="65">
        <v>17</v>
      </c>
      <c r="AG26" s="65">
        <v>2</v>
      </c>
    </row>
    <row r="27" spans="1:33" x14ac:dyDescent="0.25">
      <c r="A27" t="s">
        <v>136</v>
      </c>
      <c r="B27" s="66">
        <v>2</v>
      </c>
      <c r="C27" s="30"/>
      <c r="D27" s="66">
        <v>26</v>
      </c>
      <c r="E27" s="30"/>
      <c r="F27" s="66">
        <v>5</v>
      </c>
      <c r="G27" s="30"/>
      <c r="H27" s="66">
        <v>3</v>
      </c>
      <c r="I27" s="30"/>
      <c r="J27" s="66">
        <v>24</v>
      </c>
      <c r="K27" s="30"/>
      <c r="L27" s="66">
        <v>8</v>
      </c>
      <c r="M27" s="30"/>
      <c r="N27" s="66">
        <v>12</v>
      </c>
      <c r="O27" s="30"/>
      <c r="P27" s="66">
        <v>17</v>
      </c>
      <c r="Q27" s="30"/>
      <c r="R27" s="66">
        <v>1</v>
      </c>
      <c r="S27" s="30"/>
      <c r="T27" s="66">
        <v>7</v>
      </c>
      <c r="U27" s="30"/>
      <c r="V27" s="66">
        <v>31</v>
      </c>
      <c r="W27" s="30"/>
      <c r="X27" s="66"/>
      <c r="Y27" s="30"/>
      <c r="Z27" s="66">
        <v>22</v>
      </c>
      <c r="AA27" s="30"/>
      <c r="AB27" s="66">
        <v>30</v>
      </c>
      <c r="AC27" s="30"/>
      <c r="AD27" s="66">
        <v>38</v>
      </c>
      <c r="AE27" s="65">
        <v>5</v>
      </c>
      <c r="AF27" s="65">
        <v>37</v>
      </c>
      <c r="AG27" s="65">
        <v>0</v>
      </c>
    </row>
    <row r="28" spans="1:33" x14ac:dyDescent="0.25">
      <c r="A28" t="s">
        <v>135</v>
      </c>
      <c r="B28" s="66">
        <v>0</v>
      </c>
      <c r="C28" s="30"/>
      <c r="D28" s="66">
        <v>37</v>
      </c>
      <c r="E28" s="30"/>
      <c r="F28" s="66">
        <v>2</v>
      </c>
      <c r="G28" s="30"/>
      <c r="H28" s="66">
        <v>5</v>
      </c>
      <c r="I28" s="30"/>
      <c r="J28" s="66">
        <v>23</v>
      </c>
      <c r="K28" s="30"/>
      <c r="L28" s="66">
        <v>10</v>
      </c>
      <c r="M28" s="30"/>
      <c r="N28" s="66">
        <v>17</v>
      </c>
      <c r="O28" s="30"/>
      <c r="P28" s="66">
        <v>17</v>
      </c>
      <c r="Q28" s="30"/>
      <c r="R28" s="66">
        <v>1</v>
      </c>
      <c r="S28" s="30"/>
      <c r="T28" s="66">
        <v>3</v>
      </c>
      <c r="U28" s="30"/>
      <c r="V28" s="66">
        <v>35</v>
      </c>
      <c r="W28" s="30"/>
      <c r="X28" s="66"/>
      <c r="Y28" s="30"/>
      <c r="Z28" s="66">
        <v>23</v>
      </c>
      <c r="AA28" s="30"/>
      <c r="AB28" s="66">
        <v>30</v>
      </c>
      <c r="AC28" s="30"/>
      <c r="AD28" s="66">
        <v>41</v>
      </c>
      <c r="AE28" s="65">
        <v>1</v>
      </c>
      <c r="AF28" s="65">
        <v>22</v>
      </c>
      <c r="AG28" s="65">
        <v>1</v>
      </c>
    </row>
    <row r="29" spans="1:33" x14ac:dyDescent="0.25">
      <c r="A29" t="s">
        <v>134</v>
      </c>
      <c r="B29" s="66">
        <v>2</v>
      </c>
      <c r="C29" s="30"/>
      <c r="D29" s="66">
        <v>66</v>
      </c>
      <c r="E29" s="30"/>
      <c r="F29" s="66">
        <v>3</v>
      </c>
      <c r="G29" s="30"/>
      <c r="H29" s="66">
        <v>4</v>
      </c>
      <c r="I29" s="30"/>
      <c r="J29" s="66">
        <v>49</v>
      </c>
      <c r="K29" s="30"/>
      <c r="L29" s="66">
        <v>14</v>
      </c>
      <c r="M29" s="30"/>
      <c r="N29" s="66">
        <v>30</v>
      </c>
      <c r="O29" s="30"/>
      <c r="P29" s="66">
        <v>23</v>
      </c>
      <c r="Q29" s="30"/>
      <c r="R29" s="66">
        <v>2</v>
      </c>
      <c r="S29" s="30"/>
      <c r="T29" s="66">
        <v>14</v>
      </c>
      <c r="U29" s="30"/>
      <c r="V29" s="66">
        <v>62</v>
      </c>
      <c r="W29" s="30"/>
      <c r="X29" s="66"/>
      <c r="Y29" s="30"/>
      <c r="Z29" s="66">
        <v>50</v>
      </c>
      <c r="AA29" s="30"/>
      <c r="AB29" s="66">
        <v>55</v>
      </c>
      <c r="AC29" s="30"/>
      <c r="AD29" s="66">
        <v>73</v>
      </c>
      <c r="AE29" s="65">
        <v>12</v>
      </c>
      <c r="AF29" s="65">
        <v>64</v>
      </c>
      <c r="AG29" s="65">
        <v>1</v>
      </c>
    </row>
    <row r="30" spans="1:33" x14ac:dyDescent="0.25">
      <c r="A30" t="s">
        <v>133</v>
      </c>
      <c r="B30" s="66">
        <v>0</v>
      </c>
      <c r="C30" s="30"/>
      <c r="D30" s="66">
        <v>34</v>
      </c>
      <c r="E30" s="30"/>
      <c r="F30" s="66">
        <v>4</v>
      </c>
      <c r="G30" s="30"/>
      <c r="H30" s="66">
        <v>4</v>
      </c>
      <c r="I30" s="30"/>
      <c r="J30" s="66">
        <v>31</v>
      </c>
      <c r="K30" s="30"/>
      <c r="L30" s="66">
        <v>4</v>
      </c>
      <c r="M30" s="30"/>
      <c r="N30" s="66">
        <v>17</v>
      </c>
      <c r="O30" s="30"/>
      <c r="P30" s="66">
        <v>12</v>
      </c>
      <c r="Q30" s="30"/>
      <c r="R30" s="66">
        <v>1</v>
      </c>
      <c r="S30" s="30"/>
      <c r="T30" s="66">
        <v>8</v>
      </c>
      <c r="U30" s="30"/>
      <c r="V30" s="66">
        <v>36</v>
      </c>
      <c r="W30" s="30"/>
      <c r="X30" s="66"/>
      <c r="Y30" s="30"/>
      <c r="Z30" s="66">
        <v>28</v>
      </c>
      <c r="AA30" s="30"/>
      <c r="AB30" s="66">
        <v>34</v>
      </c>
      <c r="AC30" s="30"/>
      <c r="AD30" s="66">
        <v>41</v>
      </c>
      <c r="AE30" s="65">
        <v>12</v>
      </c>
      <c r="AF30" s="65">
        <v>31</v>
      </c>
      <c r="AG30" s="65">
        <v>5</v>
      </c>
    </row>
    <row r="31" spans="1:33" x14ac:dyDescent="0.25">
      <c r="A31" t="s">
        <v>132</v>
      </c>
      <c r="B31" s="66">
        <v>4</v>
      </c>
      <c r="C31" s="30"/>
      <c r="D31" s="66">
        <v>40</v>
      </c>
      <c r="E31" s="30"/>
      <c r="F31" s="66">
        <v>1</v>
      </c>
      <c r="G31" s="30"/>
      <c r="H31" s="66">
        <v>8</v>
      </c>
      <c r="I31" s="30"/>
      <c r="J31" s="66">
        <v>30</v>
      </c>
      <c r="K31" s="30"/>
      <c r="L31" s="66">
        <v>6</v>
      </c>
      <c r="M31" s="30"/>
      <c r="N31" s="66">
        <v>16</v>
      </c>
      <c r="O31" s="30"/>
      <c r="P31" s="66">
        <v>16</v>
      </c>
      <c r="Q31" s="30"/>
      <c r="R31" s="66">
        <v>2</v>
      </c>
      <c r="S31" s="30"/>
      <c r="T31" s="66">
        <v>10</v>
      </c>
      <c r="U31" s="30"/>
      <c r="V31" s="66">
        <v>39</v>
      </c>
      <c r="W31" s="30"/>
      <c r="X31" s="66"/>
      <c r="Y31" s="30"/>
      <c r="Z31" s="66">
        <v>35</v>
      </c>
      <c r="AA31" s="30"/>
      <c r="AB31" s="66">
        <v>38</v>
      </c>
      <c r="AC31" s="30"/>
      <c r="AD31" s="66">
        <v>47</v>
      </c>
      <c r="AE31" s="65">
        <v>11</v>
      </c>
      <c r="AF31" s="65">
        <v>88</v>
      </c>
      <c r="AG31" s="65">
        <v>6</v>
      </c>
    </row>
    <row r="32" spans="1:33" x14ac:dyDescent="0.25">
      <c r="A32" t="s">
        <v>131</v>
      </c>
      <c r="B32" s="66">
        <v>0</v>
      </c>
      <c r="C32" s="30"/>
      <c r="D32" s="66">
        <v>62</v>
      </c>
      <c r="E32" s="30"/>
      <c r="F32" s="66">
        <v>5</v>
      </c>
      <c r="G32" s="30"/>
      <c r="H32" s="66">
        <v>8</v>
      </c>
      <c r="I32" s="30"/>
      <c r="J32" s="66">
        <v>45</v>
      </c>
      <c r="K32" s="30"/>
      <c r="L32" s="66">
        <v>12</v>
      </c>
      <c r="M32" s="30"/>
      <c r="N32" s="66">
        <v>37</v>
      </c>
      <c r="O32" s="30"/>
      <c r="P32" s="66">
        <v>18</v>
      </c>
      <c r="Q32" s="30"/>
      <c r="R32" s="66">
        <v>4</v>
      </c>
      <c r="S32" s="30"/>
      <c r="T32" s="66">
        <v>9</v>
      </c>
      <c r="U32" s="30"/>
      <c r="V32" s="66">
        <v>56</v>
      </c>
      <c r="W32" s="30"/>
      <c r="X32" s="66"/>
      <c r="Y32" s="30"/>
      <c r="Z32" s="66">
        <v>52</v>
      </c>
      <c r="AA32" s="30"/>
      <c r="AB32" s="66">
        <v>44</v>
      </c>
      <c r="AC32" s="30"/>
      <c r="AD32" s="66">
        <v>71</v>
      </c>
      <c r="AE32" s="65">
        <v>8</v>
      </c>
      <c r="AF32" s="65">
        <v>30</v>
      </c>
      <c r="AG32" s="65">
        <v>1</v>
      </c>
    </row>
    <row r="33" spans="1:33" x14ac:dyDescent="0.25">
      <c r="A33" t="s">
        <v>130</v>
      </c>
      <c r="B33" s="66">
        <v>0</v>
      </c>
      <c r="C33" s="30"/>
      <c r="D33" s="66">
        <v>43</v>
      </c>
      <c r="E33" s="30"/>
      <c r="F33" s="66">
        <v>6</v>
      </c>
      <c r="G33" s="30"/>
      <c r="H33" s="66">
        <v>6</v>
      </c>
      <c r="I33" s="30"/>
      <c r="J33" s="66">
        <v>37</v>
      </c>
      <c r="K33" s="30"/>
      <c r="L33" s="66">
        <v>5</v>
      </c>
      <c r="M33" s="30"/>
      <c r="N33" s="66">
        <v>17</v>
      </c>
      <c r="O33" s="30"/>
      <c r="P33" s="66">
        <v>22</v>
      </c>
      <c r="Q33" s="30"/>
      <c r="R33" s="66">
        <v>1</v>
      </c>
      <c r="S33" s="30"/>
      <c r="T33" s="66">
        <v>10</v>
      </c>
      <c r="U33" s="30"/>
      <c r="V33" s="66">
        <v>44</v>
      </c>
      <c r="W33" s="30"/>
      <c r="X33" s="66"/>
      <c r="Y33" s="30"/>
      <c r="Z33" s="66">
        <v>41</v>
      </c>
      <c r="AA33" s="30"/>
      <c r="AB33" s="66">
        <v>42</v>
      </c>
      <c r="AC33" s="30"/>
      <c r="AD33" s="66">
        <v>51</v>
      </c>
      <c r="AE33" s="65">
        <v>1</v>
      </c>
      <c r="AF33" s="65">
        <v>42</v>
      </c>
      <c r="AG33" s="65">
        <v>3</v>
      </c>
    </row>
    <row r="34" spans="1:33" ht="15.75" thickBot="1" x14ac:dyDescent="0.3">
      <c r="A34" t="s">
        <v>129</v>
      </c>
      <c r="B34" s="66">
        <v>0</v>
      </c>
      <c r="C34" s="30"/>
      <c r="D34" s="66">
        <v>24</v>
      </c>
      <c r="E34" s="30"/>
      <c r="F34" s="66">
        <v>4</v>
      </c>
      <c r="G34" s="30"/>
      <c r="H34" s="66">
        <v>1</v>
      </c>
      <c r="I34" s="30"/>
      <c r="J34" s="66">
        <v>24</v>
      </c>
      <c r="K34" s="30"/>
      <c r="L34" s="66">
        <v>2</v>
      </c>
      <c r="M34" s="30"/>
      <c r="N34" s="66">
        <v>13</v>
      </c>
      <c r="O34" s="30"/>
      <c r="P34" s="66">
        <v>8</v>
      </c>
      <c r="Q34" s="30"/>
      <c r="R34" s="66">
        <v>1</v>
      </c>
      <c r="S34" s="30"/>
      <c r="T34" s="66">
        <v>4</v>
      </c>
      <c r="U34" s="30"/>
      <c r="V34" s="66">
        <v>22</v>
      </c>
      <c r="W34" s="30"/>
      <c r="X34" s="66"/>
      <c r="Y34" s="30"/>
      <c r="Z34" s="66">
        <v>19</v>
      </c>
      <c r="AA34" s="30"/>
      <c r="AB34" s="66">
        <v>21</v>
      </c>
      <c r="AC34" s="30"/>
      <c r="AD34" s="66">
        <v>29</v>
      </c>
      <c r="AE34" s="65">
        <v>2</v>
      </c>
      <c r="AF34" s="65">
        <v>19</v>
      </c>
      <c r="AG34" s="65">
        <v>0</v>
      </c>
    </row>
    <row r="35" spans="1:33" s="4" customFormat="1" ht="15.75" thickBot="1" x14ac:dyDescent="0.3">
      <c r="A35" s="7" t="s">
        <v>4</v>
      </c>
      <c r="B35" s="6">
        <f>+SUM(B13:B34)</f>
        <v>24</v>
      </c>
      <c r="C35" s="64"/>
      <c r="D35" s="6">
        <f>+SUM(D13:D34)</f>
        <v>861</v>
      </c>
      <c r="E35" s="64"/>
      <c r="F35" s="6">
        <f>+SUM(F13:F34)</f>
        <v>65</v>
      </c>
      <c r="G35" s="64"/>
      <c r="H35" s="6">
        <f>+SUM(H13:H34)</f>
        <v>88</v>
      </c>
      <c r="I35" s="64"/>
      <c r="J35" s="6">
        <f>+SUM(J13:J34)</f>
        <v>696</v>
      </c>
      <c r="K35" s="64"/>
      <c r="L35" s="6">
        <f>+SUM(L13:L34)</f>
        <v>135</v>
      </c>
      <c r="M35" s="64"/>
      <c r="N35" s="6">
        <f>+SUM(N13:N34)</f>
        <v>380</v>
      </c>
      <c r="O35" s="64"/>
      <c r="P35" s="6">
        <f>+SUM(P13:P34)</f>
        <v>369</v>
      </c>
      <c r="Q35" s="64"/>
      <c r="R35" s="6">
        <f>+SUM(R13:R34)</f>
        <v>37</v>
      </c>
      <c r="S35" s="64"/>
      <c r="T35" s="6">
        <f>+SUM(T13:T34)</f>
        <v>159</v>
      </c>
      <c r="U35" s="64"/>
      <c r="V35" s="6">
        <f>+SUM(V13:V34)</f>
        <v>831</v>
      </c>
      <c r="W35" s="64"/>
      <c r="X35" s="6">
        <f>+SUM(X13:X34)</f>
        <v>34</v>
      </c>
      <c r="Y35" s="64"/>
      <c r="Z35" s="6">
        <f>+SUM(Z13:Z34)</f>
        <v>711</v>
      </c>
      <c r="AA35" s="64"/>
      <c r="AB35" s="6">
        <f>+SUM(AB13:AB34)</f>
        <v>753</v>
      </c>
      <c r="AC35" s="64"/>
      <c r="AD35" s="6">
        <f>+SUM(AD13:AD34)</f>
        <v>998</v>
      </c>
      <c r="AE35" s="6">
        <f>+SUM(AE13:AE34)</f>
        <v>111</v>
      </c>
      <c r="AF35" s="6">
        <f>+SUM(AF13:AF34)</f>
        <v>802</v>
      </c>
      <c r="AG35" s="6">
        <f>+SUM(AG13:AG34)</f>
        <v>46</v>
      </c>
    </row>
    <row r="36" spans="1:33" s="185" customFormat="1" x14ac:dyDescent="0.25">
      <c r="A36" s="12" t="s">
        <v>3</v>
      </c>
      <c r="B36" s="120">
        <v>2</v>
      </c>
      <c r="D36" s="120">
        <v>95</v>
      </c>
      <c r="F36" s="120">
        <v>9</v>
      </c>
      <c r="H36" s="120">
        <v>10</v>
      </c>
      <c r="J36" s="120">
        <v>86</v>
      </c>
      <c r="L36" s="120">
        <v>9</v>
      </c>
      <c r="N36" s="120">
        <v>29</v>
      </c>
      <c r="P36" s="120">
        <v>57</v>
      </c>
      <c r="R36" s="120">
        <v>2</v>
      </c>
      <c r="T36" s="120">
        <v>20</v>
      </c>
      <c r="V36" s="120">
        <v>93</v>
      </c>
      <c r="X36" s="120">
        <v>7</v>
      </c>
      <c r="Z36" s="120">
        <v>77</v>
      </c>
      <c r="AB36" s="120">
        <v>85</v>
      </c>
    </row>
    <row r="37" spans="1:33" s="185" customFormat="1" x14ac:dyDescent="0.25">
      <c r="A37" s="12" t="s">
        <v>2</v>
      </c>
      <c r="B37" s="121">
        <v>17</v>
      </c>
      <c r="D37" s="121">
        <v>712</v>
      </c>
      <c r="F37" s="121">
        <v>27</v>
      </c>
      <c r="H37" s="121">
        <v>52</v>
      </c>
      <c r="J37" s="121">
        <v>645</v>
      </c>
      <c r="L37" s="121">
        <v>81</v>
      </c>
      <c r="N37" s="121">
        <v>277</v>
      </c>
      <c r="P37" s="121">
        <v>346</v>
      </c>
      <c r="R37" s="121">
        <v>21</v>
      </c>
      <c r="T37" s="121">
        <v>112</v>
      </c>
      <c r="V37" s="121">
        <v>726</v>
      </c>
      <c r="X37" s="121">
        <v>25</v>
      </c>
      <c r="Z37" s="121">
        <v>636</v>
      </c>
      <c r="AB37" s="121">
        <v>678</v>
      </c>
    </row>
    <row r="38" spans="1:33" s="30" customFormat="1" x14ac:dyDescent="0.25">
      <c r="A38" s="9" t="s">
        <v>65</v>
      </c>
      <c r="B38" s="66">
        <v>0</v>
      </c>
      <c r="D38" s="66">
        <v>41</v>
      </c>
      <c r="F38" s="66">
        <v>4</v>
      </c>
      <c r="H38" s="66">
        <v>7</v>
      </c>
      <c r="J38" s="197">
        <v>27</v>
      </c>
      <c r="L38" s="66">
        <v>6</v>
      </c>
      <c r="N38" s="66">
        <v>19</v>
      </c>
      <c r="P38" s="66">
        <v>10</v>
      </c>
      <c r="R38" s="66">
        <v>3</v>
      </c>
      <c r="T38" s="66">
        <v>8</v>
      </c>
      <c r="V38" s="66">
        <v>38</v>
      </c>
      <c r="X38" s="66">
        <v>0</v>
      </c>
      <c r="Z38" s="66">
        <f>31</f>
        <v>31</v>
      </c>
      <c r="AB38" s="66">
        <f>32</f>
        <v>32</v>
      </c>
    </row>
    <row r="39" spans="1:33" s="30" customFormat="1" ht="15.75" thickBot="1" x14ac:dyDescent="0.3">
      <c r="A39" s="9" t="s">
        <v>304</v>
      </c>
      <c r="B39" s="194">
        <v>0</v>
      </c>
      <c r="D39" s="194">
        <v>0</v>
      </c>
      <c r="F39" s="194">
        <v>0</v>
      </c>
      <c r="H39" s="194">
        <v>0</v>
      </c>
      <c r="J39" s="194">
        <v>0</v>
      </c>
      <c r="L39" s="194">
        <v>1</v>
      </c>
      <c r="N39" s="194">
        <v>1</v>
      </c>
      <c r="P39" s="194">
        <v>1</v>
      </c>
      <c r="R39" s="194">
        <v>0</v>
      </c>
      <c r="T39" s="194">
        <v>1</v>
      </c>
      <c r="V39" s="194">
        <f>3</f>
        <v>3</v>
      </c>
      <c r="X39" s="194">
        <v>0</v>
      </c>
      <c r="Z39" s="194">
        <f>3</f>
        <v>3</v>
      </c>
      <c r="AB39" s="194">
        <f>2</f>
        <v>2</v>
      </c>
    </row>
    <row r="40" spans="1:33" s="99" customFormat="1" ht="15.75" thickBot="1" x14ac:dyDescent="0.3">
      <c r="A40" s="99" t="s">
        <v>0</v>
      </c>
      <c r="B40" s="6">
        <f>+SUM(B35:B39)</f>
        <v>43</v>
      </c>
      <c r="D40" s="6">
        <f>+SUM(D35:D39)</f>
        <v>1709</v>
      </c>
      <c r="F40" s="6">
        <f>+SUM(F35:F39)</f>
        <v>105</v>
      </c>
      <c r="H40" s="6">
        <f>+SUM(H35:H39)</f>
        <v>157</v>
      </c>
      <c r="J40" s="6">
        <f>+SUM(J35:J39)</f>
        <v>1454</v>
      </c>
      <c r="L40" s="6">
        <f>+SUM(L35:L39)</f>
        <v>232</v>
      </c>
      <c r="N40" s="6">
        <f>+SUM(N35:N39)</f>
        <v>706</v>
      </c>
      <c r="P40" s="6">
        <f>+SUM(P35:P39)</f>
        <v>783</v>
      </c>
      <c r="R40" s="6">
        <f>+SUM(R35:R39)</f>
        <v>63</v>
      </c>
      <c r="T40" s="6">
        <f>+SUM(T35:T39)</f>
        <v>300</v>
      </c>
      <c r="V40" s="6">
        <f>+SUM(V35:V39)</f>
        <v>1691</v>
      </c>
      <c r="X40" s="6">
        <f>+SUM(X35:X39)</f>
        <v>66</v>
      </c>
      <c r="Z40" s="6">
        <f>+SUM(Z35:Z39)</f>
        <v>1458</v>
      </c>
      <c r="AB40" s="6">
        <f>+SUM(AB35:AB39)</f>
        <v>1550</v>
      </c>
    </row>
    <row r="50" spans="2:22" x14ac:dyDescent="0.25">
      <c r="B50" s="1"/>
      <c r="V50" s="1"/>
    </row>
    <row r="51" spans="2:22" x14ac:dyDescent="0.25">
      <c r="B51" s="7"/>
      <c r="V51" s="7"/>
    </row>
    <row r="52" spans="2:22" x14ac:dyDescent="0.25">
      <c r="B52" s="12"/>
      <c r="V52" s="12"/>
    </row>
    <row r="53" spans="2:22" x14ac:dyDescent="0.25">
      <c r="B53" s="63"/>
      <c r="V53" s="63"/>
    </row>
    <row r="54" spans="2:22" x14ac:dyDescent="0.25">
      <c r="B54" s="9"/>
      <c r="V54" s="9"/>
    </row>
    <row r="55" spans="2:22" x14ac:dyDescent="0.25">
      <c r="B55" s="7"/>
      <c r="V55" s="7"/>
    </row>
    <row r="58" spans="2:22" x14ac:dyDescent="0.25">
      <c r="B58" s="2"/>
      <c r="V58" s="2"/>
    </row>
    <row r="64" spans="2:22" x14ac:dyDescent="0.25">
      <c r="B64" s="2"/>
      <c r="V64" s="2"/>
    </row>
    <row r="67" spans="2:22" x14ac:dyDescent="0.25">
      <c r="B67" s="2"/>
      <c r="V67" s="2"/>
    </row>
  </sheetData>
  <mergeCells count="29">
    <mergeCell ref="AB11:AB12"/>
    <mergeCell ref="AC11:AC12"/>
    <mergeCell ref="AD11:AD12"/>
    <mergeCell ref="AE11:AE12"/>
    <mergeCell ref="AF11:AF12"/>
    <mergeCell ref="AG11:AG12"/>
    <mergeCell ref="P11:P12"/>
    <mergeCell ref="R11:R12"/>
    <mergeCell ref="T11:T12"/>
    <mergeCell ref="V11:V12"/>
    <mergeCell ref="X11:X12"/>
    <mergeCell ref="Z11:Z12"/>
    <mergeCell ref="AD8:AG10"/>
    <mergeCell ref="B11:B12"/>
    <mergeCell ref="D11:D12"/>
    <mergeCell ref="F11:F12"/>
    <mergeCell ref="H11:H12"/>
    <mergeCell ref="I11:I12"/>
    <mergeCell ref="J11:J12"/>
    <mergeCell ref="L11:L12"/>
    <mergeCell ref="N11:N12"/>
    <mergeCell ref="O11:O12"/>
    <mergeCell ref="B2:F4"/>
    <mergeCell ref="H2:L4"/>
    <mergeCell ref="N2:T4"/>
    <mergeCell ref="V2:X2"/>
    <mergeCell ref="Z2:AB4"/>
    <mergeCell ref="V3:V4"/>
    <mergeCell ref="X3:X4"/>
  </mergeCells>
  <pageMargins left="0.7" right="0.7" top="0.75" bottom="0.75" header="0.3" footer="0.3"/>
  <pageSetup paperSize="5" scale="75" orientation="landscape" r:id="rId1"/>
  <headerFooter>
    <oddHeader>&amp;C&amp;"-,Bold"&amp;12Democratic Primary Elections Results - June 4, 2024
Prepared by the Office of Joseph J. Giralo, Atlantic County Clerk</oddHeader>
  </headerFooter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50</vt:i4>
      </vt:variant>
    </vt:vector>
  </HeadingPairs>
  <TitlesOfParts>
    <vt:vector size="98" baseType="lpstr">
      <vt:lpstr>Lead Sheet (D)</vt:lpstr>
      <vt:lpstr>Absecon (D)</vt:lpstr>
      <vt:lpstr>Atlantic City (D)</vt:lpstr>
      <vt:lpstr>Brigantine (D)</vt:lpstr>
      <vt:lpstr>Buena Borough (D)</vt:lpstr>
      <vt:lpstr>Buena Vista Twp (D)</vt:lpstr>
      <vt:lpstr>Corbin City (D)</vt:lpstr>
      <vt:lpstr>Egg Harbor City (D)</vt:lpstr>
      <vt:lpstr>Egg Harbor Twp (D)</vt:lpstr>
      <vt:lpstr>Estell Manor (D)</vt:lpstr>
      <vt:lpstr>Folsom (D)</vt:lpstr>
      <vt:lpstr>Galloway Twp (D)</vt:lpstr>
      <vt:lpstr>Hamilton Twp (D)</vt:lpstr>
      <vt:lpstr>Hammonton (D)</vt:lpstr>
      <vt:lpstr>Linwood (D)</vt:lpstr>
      <vt:lpstr>Longport (D)</vt:lpstr>
      <vt:lpstr>Margate (D)</vt:lpstr>
      <vt:lpstr>Mullica Twp (D)</vt:lpstr>
      <vt:lpstr>Northfield (D)</vt:lpstr>
      <vt:lpstr>Pleasantville (D)</vt:lpstr>
      <vt:lpstr>Port Republic (D)</vt:lpstr>
      <vt:lpstr>Somers Point (D)</vt:lpstr>
      <vt:lpstr>Ventnor (D)</vt:lpstr>
      <vt:lpstr>Weymouth Twp (D)</vt:lpstr>
      <vt:lpstr>Lead Sheet (R)</vt:lpstr>
      <vt:lpstr>Absecon (R)</vt:lpstr>
      <vt:lpstr>Atlantic City (R)</vt:lpstr>
      <vt:lpstr>Brigantine (R)</vt:lpstr>
      <vt:lpstr>Buena Borough (R)</vt:lpstr>
      <vt:lpstr>Buena Vista Twp (R)</vt:lpstr>
      <vt:lpstr>Corbin City (R)</vt:lpstr>
      <vt:lpstr>Egg Harbor City (R)</vt:lpstr>
      <vt:lpstr>Egg Harbor Twp (R)</vt:lpstr>
      <vt:lpstr>Estell Manor (R)</vt:lpstr>
      <vt:lpstr>Folsom (R)</vt:lpstr>
      <vt:lpstr>Galloway Twp (R)</vt:lpstr>
      <vt:lpstr>Hamilton Twp (R)</vt:lpstr>
      <vt:lpstr>Hammonton (R)</vt:lpstr>
      <vt:lpstr>Linwood (R)</vt:lpstr>
      <vt:lpstr>Longport (R)</vt:lpstr>
      <vt:lpstr>Margate (R)</vt:lpstr>
      <vt:lpstr>Mullica Twp (R)</vt:lpstr>
      <vt:lpstr>Northfield (R)</vt:lpstr>
      <vt:lpstr>Pleasantville (R)</vt:lpstr>
      <vt:lpstr>Port Republic (R)</vt:lpstr>
      <vt:lpstr>Somers Point (R)</vt:lpstr>
      <vt:lpstr>Ventnor (R)</vt:lpstr>
      <vt:lpstr>Weymouth Twp (R)</vt:lpstr>
      <vt:lpstr>'Lead Sheet (D)'!Print_Area</vt:lpstr>
      <vt:lpstr>'Lead Sheet (R)'!Print_Area</vt:lpstr>
      <vt:lpstr>'Absecon (D)'!Print_Titles</vt:lpstr>
      <vt:lpstr>'Absecon (R)'!Print_Titles</vt:lpstr>
      <vt:lpstr>'Atlantic City (D)'!Print_Titles</vt:lpstr>
      <vt:lpstr>'Atlantic City (R)'!Print_Titles</vt:lpstr>
      <vt:lpstr>'Brigantine (D)'!Print_Titles</vt:lpstr>
      <vt:lpstr>'Brigantine (R)'!Print_Titles</vt:lpstr>
      <vt:lpstr>'Buena Borough (D)'!Print_Titles</vt:lpstr>
      <vt:lpstr>'Buena Borough (R)'!Print_Titles</vt:lpstr>
      <vt:lpstr>'Buena Vista Twp (D)'!Print_Titles</vt:lpstr>
      <vt:lpstr>'Buena Vista Twp (R)'!Print_Titles</vt:lpstr>
      <vt:lpstr>'Corbin City (D)'!Print_Titles</vt:lpstr>
      <vt:lpstr>'Corbin City (R)'!Print_Titles</vt:lpstr>
      <vt:lpstr>'Egg Harbor City (D)'!Print_Titles</vt:lpstr>
      <vt:lpstr>'Egg Harbor City (R)'!Print_Titles</vt:lpstr>
      <vt:lpstr>'Egg Harbor Twp (D)'!Print_Titles</vt:lpstr>
      <vt:lpstr>'Egg Harbor Twp (R)'!Print_Titles</vt:lpstr>
      <vt:lpstr>'Estell Manor (D)'!Print_Titles</vt:lpstr>
      <vt:lpstr>'Estell Manor (R)'!Print_Titles</vt:lpstr>
      <vt:lpstr>'Folsom (D)'!Print_Titles</vt:lpstr>
      <vt:lpstr>'Folsom (R)'!Print_Titles</vt:lpstr>
      <vt:lpstr>'Galloway Twp (D)'!Print_Titles</vt:lpstr>
      <vt:lpstr>'Galloway Twp (R)'!Print_Titles</vt:lpstr>
      <vt:lpstr>'Hamilton Twp (D)'!Print_Titles</vt:lpstr>
      <vt:lpstr>'Hamilton Twp (R)'!Print_Titles</vt:lpstr>
      <vt:lpstr>'Hammonton (D)'!Print_Titles</vt:lpstr>
      <vt:lpstr>'Hammonton (R)'!Print_Titles</vt:lpstr>
      <vt:lpstr>'Lead Sheet (D)'!Print_Titles</vt:lpstr>
      <vt:lpstr>'Lead Sheet (R)'!Print_Titles</vt:lpstr>
      <vt:lpstr>'Linwood (D)'!Print_Titles</vt:lpstr>
      <vt:lpstr>'Linwood (R)'!Print_Titles</vt:lpstr>
      <vt:lpstr>'Longport (D)'!Print_Titles</vt:lpstr>
      <vt:lpstr>'Longport (R)'!Print_Titles</vt:lpstr>
      <vt:lpstr>'Margate (D)'!Print_Titles</vt:lpstr>
      <vt:lpstr>'Margate (R)'!Print_Titles</vt:lpstr>
      <vt:lpstr>'Mullica Twp (D)'!Print_Titles</vt:lpstr>
      <vt:lpstr>'Mullica Twp (R)'!Print_Titles</vt:lpstr>
      <vt:lpstr>'Northfield (D)'!Print_Titles</vt:lpstr>
      <vt:lpstr>'Northfield (R)'!Print_Titles</vt:lpstr>
      <vt:lpstr>'Pleasantville (D)'!Print_Titles</vt:lpstr>
      <vt:lpstr>'Pleasantville (R)'!Print_Titles</vt:lpstr>
      <vt:lpstr>'Port Republic (D)'!Print_Titles</vt:lpstr>
      <vt:lpstr>'Port Republic (R)'!Print_Titles</vt:lpstr>
      <vt:lpstr>'Somers Point (D)'!Print_Titles</vt:lpstr>
      <vt:lpstr>'Somers Point (R)'!Print_Titles</vt:lpstr>
      <vt:lpstr>'Ventnor (D)'!Print_Titles</vt:lpstr>
      <vt:lpstr>'Ventnor (R)'!Print_Titles</vt:lpstr>
      <vt:lpstr>'Weymouth Twp (D)'!Print_Titles</vt:lpstr>
      <vt:lpstr>'Weymouth Twp (R)'!Print_Titles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Sommers_Mike</dc:creator>
  <cp:lastModifiedBy>Sommers_Mike</cp:lastModifiedBy>
  <cp:lastPrinted>2024-07-14T16:42:16Z</cp:lastPrinted>
  <dcterms:created xsi:type="dcterms:W3CDTF">2024-06-15T20:15:14Z</dcterms:created>
  <dcterms:modified xsi:type="dcterms:W3CDTF">2024-07-14T16:49:58Z</dcterms:modified>
</cp:coreProperties>
</file>